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20-3\Desktop\MEGUITA\2022 - PAGINA WEB\"/>
    </mc:Choice>
  </mc:AlternateContent>
  <xr:revisionPtr revIDLastSave="0" documentId="8_{864D7F5B-2EF0-4A1A-8EA8-790731D1F6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NCCMDL Nómina Gral.  2022-08" sheetId="11" r:id="rId1"/>
  </sheets>
  <definedNames>
    <definedName name="_xlnm.Print_Titles" localSheetId="0">'CNCCMDL Nómina Gral.  2022-08'!$1:$14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1" l="1"/>
  <c r="F86" i="11"/>
  <c r="E86" i="11"/>
  <c r="J85" i="11"/>
  <c r="J84" i="11"/>
  <c r="J83" i="11"/>
  <c r="J82" i="11"/>
  <c r="J81" i="11"/>
  <c r="J80" i="11"/>
  <c r="H69" i="11"/>
  <c r="G69" i="11"/>
  <c r="H41" i="11"/>
  <c r="G41" i="11"/>
  <c r="H45" i="11"/>
  <c r="G45" i="11"/>
  <c r="H62" i="11"/>
  <c r="G62" i="11"/>
  <c r="H61" i="11"/>
  <c r="G61" i="11"/>
  <c r="H56" i="11"/>
  <c r="G56" i="11"/>
  <c r="H28" i="11"/>
  <c r="G28" i="11"/>
  <c r="H27" i="11"/>
  <c r="G27" i="11"/>
  <c r="H26" i="11"/>
  <c r="G26" i="11"/>
  <c r="I39" i="11"/>
  <c r="I34" i="11"/>
  <c r="I68" i="11"/>
  <c r="I30" i="11"/>
  <c r="G38" i="11"/>
  <c r="H38" i="11"/>
  <c r="G77" i="11"/>
  <c r="H77" i="11"/>
  <c r="G44" i="11"/>
  <c r="H44" i="11"/>
  <c r="G30" i="11"/>
  <c r="H30" i="11"/>
  <c r="G25" i="11"/>
  <c r="H25" i="11"/>
  <c r="G24" i="11"/>
  <c r="H24" i="11"/>
  <c r="I66" i="11"/>
  <c r="I67" i="11"/>
  <c r="I53" i="11"/>
  <c r="I43" i="11"/>
  <c r="I31" i="11"/>
  <c r="I86" i="11" l="1"/>
  <c r="J69" i="11"/>
  <c r="J41" i="11"/>
  <c r="J45" i="11"/>
  <c r="J62" i="11"/>
  <c r="J61" i="11"/>
  <c r="J56" i="11"/>
  <c r="J28" i="11"/>
  <c r="J27" i="11"/>
  <c r="J26" i="11"/>
  <c r="J77" i="11"/>
  <c r="J38" i="11"/>
  <c r="J25" i="11"/>
  <c r="J30" i="11"/>
  <c r="J24" i="11"/>
  <c r="J44" i="11"/>
  <c r="H79" i="11" l="1"/>
  <c r="H78" i="11"/>
  <c r="H76" i="11"/>
  <c r="H75" i="11"/>
  <c r="H74" i="11"/>
  <c r="H73" i="11"/>
  <c r="H72" i="11"/>
  <c r="H71" i="11"/>
  <c r="H70" i="11"/>
  <c r="J70" i="11" s="1"/>
  <c r="H68" i="11"/>
  <c r="H67" i="11"/>
  <c r="H66" i="11"/>
  <c r="H65" i="11"/>
  <c r="H64" i="11"/>
  <c r="H63" i="11"/>
  <c r="H60" i="11"/>
  <c r="H59" i="11"/>
  <c r="H58" i="11"/>
  <c r="H57" i="11"/>
  <c r="H55" i="11"/>
  <c r="H54" i="11"/>
  <c r="H53" i="11"/>
  <c r="H52" i="11"/>
  <c r="H51" i="11"/>
  <c r="H50" i="11"/>
  <c r="H49" i="11"/>
  <c r="H48" i="11"/>
  <c r="H47" i="11"/>
  <c r="H46" i="11"/>
  <c r="J46" i="11" s="1"/>
  <c r="H43" i="11"/>
  <c r="H42" i="11"/>
  <c r="H40" i="11"/>
  <c r="H39" i="11"/>
  <c r="H37" i="11"/>
  <c r="H36" i="11"/>
  <c r="H35" i="11"/>
  <c r="H34" i="11"/>
  <c r="H33" i="11"/>
  <c r="H32" i="11"/>
  <c r="H31" i="11"/>
  <c r="H29" i="11"/>
  <c r="H23" i="11"/>
  <c r="H22" i="11"/>
  <c r="H21" i="11"/>
  <c r="H20" i="11"/>
  <c r="H19" i="11"/>
  <c r="J19" i="11" s="1"/>
  <c r="H18" i="11"/>
  <c r="H17" i="11"/>
  <c r="H16" i="11"/>
  <c r="H15" i="11"/>
  <c r="G79" i="11"/>
  <c r="G78" i="11"/>
  <c r="G76" i="11"/>
  <c r="G75" i="11"/>
  <c r="G74" i="11"/>
  <c r="G73" i="11"/>
  <c r="G72" i="11"/>
  <c r="G71" i="11"/>
  <c r="G68" i="11"/>
  <c r="G67" i="11"/>
  <c r="G66" i="11"/>
  <c r="G65" i="11"/>
  <c r="G64" i="11"/>
  <c r="G63" i="11"/>
  <c r="G60" i="11"/>
  <c r="G59" i="11"/>
  <c r="G58" i="11"/>
  <c r="G57" i="11"/>
  <c r="G55" i="11"/>
  <c r="G54" i="11"/>
  <c r="G53" i="11"/>
  <c r="G52" i="11"/>
  <c r="G51" i="11"/>
  <c r="G50" i="11"/>
  <c r="G49" i="11"/>
  <c r="G48" i="11"/>
  <c r="G47" i="11"/>
  <c r="G43" i="11"/>
  <c r="G42" i="11"/>
  <c r="G40" i="11"/>
  <c r="G39" i="11"/>
  <c r="G37" i="11"/>
  <c r="G36" i="11"/>
  <c r="G35" i="11"/>
  <c r="G34" i="11"/>
  <c r="G33" i="11"/>
  <c r="G32" i="11"/>
  <c r="G31" i="11"/>
  <c r="G29" i="11"/>
  <c r="G23" i="11"/>
  <c r="G22" i="11"/>
  <c r="G21" i="11"/>
  <c r="G20" i="11"/>
  <c r="G18" i="11"/>
  <c r="G17" i="11"/>
  <c r="G16" i="11"/>
  <c r="H86" i="11" l="1"/>
  <c r="G86" i="11"/>
  <c r="J75" i="11"/>
  <c r="J63" i="11"/>
  <c r="J51" i="11"/>
  <c r="J57" i="11"/>
  <c r="J64" i="11"/>
  <c r="J52" i="11"/>
  <c r="J47" i="11"/>
  <c r="J58" i="11"/>
  <c r="J48" i="11"/>
  <c r="J59" i="11"/>
  <c r="J49" i="11"/>
  <c r="J60" i="11"/>
  <c r="J50" i="11"/>
  <c r="J54" i="11"/>
  <c r="J55" i="11"/>
  <c r="J65" i="11"/>
  <c r="J15" i="11"/>
  <c r="J18" i="11"/>
  <c r="J53" i="11"/>
  <c r="J76" i="11"/>
  <c r="J36" i="11"/>
  <c r="J33" i="11"/>
  <c r="J34" i="11"/>
  <c r="J29" i="11"/>
  <c r="J43" i="11"/>
  <c r="J71" i="11"/>
  <c r="J78" i="11"/>
  <c r="J21" i="11"/>
  <c r="J22" i="11"/>
  <c r="J40" i="11"/>
  <c r="J67" i="11"/>
  <c r="J73" i="11"/>
  <c r="J68" i="11"/>
  <c r="J31" i="11"/>
  <c r="J23" i="11"/>
  <c r="J35" i="11"/>
  <c r="J42" i="11"/>
  <c r="J17" i="11"/>
  <c r="J20" i="11"/>
  <c r="J32" i="11"/>
  <c r="J37" i="11"/>
  <c r="J72" i="11"/>
  <c r="J79" i="11"/>
  <c r="J39" i="11"/>
  <c r="J66" i="11"/>
  <c r="J74" i="11"/>
  <c r="J16" i="11"/>
  <c r="J86" i="11" l="1"/>
</calcChain>
</file>

<file path=xl/sharedStrings.xml><?xml version="1.0" encoding="utf-8"?>
<sst xmlns="http://schemas.openxmlformats.org/spreadsheetml/2006/main" count="374" uniqueCount="150">
  <si>
    <t>TOTAL EN RD$</t>
  </si>
  <si>
    <t>Marlin Espinosa Almánzar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</si>
  <si>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</si>
  <si>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</si>
  <si>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</si>
  <si>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</si>
  <si>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</si>
  <si>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</si>
  <si>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</si>
  <si>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</si>
  <si>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</si>
  <si>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</si>
  <si>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</si>
  <si>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</si>
  <si>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</si>
  <si>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</si>
  <si>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Enc. De la División de Recursos Humanos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</si>
  <si>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</si>
  <si>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</si>
  <si>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</si>
  <si>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</si>
  <si>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</si>
  <si>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</si>
  <si>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</si>
  <si>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MIRIAM MIROPE PAYANO ULLOA</t>
  </si>
  <si>
    <t>LISBETH ANABEL ARIAS RAVELO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</si>
  <si>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</si>
  <si>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</si>
  <si>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</si>
  <si>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</si>
  <si>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</si>
  <si>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</si>
  <si>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</si>
  <si>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</si>
  <si>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</si>
  <si>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</si>
  <si>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</si>
  <si>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</si>
  <si>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HUBERT LOUIS MICHEL MATHIEU MARTINIE GARCIA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</si>
  <si>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</si>
  <si>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</si>
  <si>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</si>
  <si>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</si>
  <si>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</si>
  <si>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</si>
  <si>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</si>
  <si>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LUZ CRISTINA BURGOS VALERIO</t>
  </si>
  <si>
    <t>MARIA MAGDALENA GARCIA RODRIGUEZ</t>
  </si>
  <si>
    <t>MIRIAM DOLORES VILLALONA CASTILLO</t>
  </si>
  <si>
    <t>ISRAEL EDUARDO CEPEDA DE LOS SANTOS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</si>
  <si>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</si>
  <si>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</si>
  <si>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</si>
  <si>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</si>
  <si>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</si>
  <si>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</si>
  <si>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</si>
  <si>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</si>
  <si>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</si>
  <si>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PLUTARCO MANUEL UREÑA HERNANDEZ</t>
  </si>
  <si>
    <t>ELIAS REYES OZUNA</t>
  </si>
  <si>
    <t>JULIO TOLENTINO PORTORREAL</t>
  </si>
  <si>
    <t>MODESTO LAUREANO GERVACIO</t>
  </si>
  <si>
    <t>PAULINA DE LOS SANTOS DE LOS SANTOS</t>
  </si>
  <si>
    <t>JOSE MANUEL ALBOLEDA SAVIÑON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</si>
  <si>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</si>
  <si>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</si>
  <si>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</si>
  <si>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</si>
  <si>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</si>
  <si>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JOSEFINA ALTAGRACIA NAMIAS TEJADA</t>
  </si>
  <si>
    <t>MIRNA MABEL VERAS CARVAJAL</t>
  </si>
  <si>
    <t>RAFAEL AUGUSTO ARISTY FLORES</t>
  </si>
  <si>
    <t>GLISELDI CORINA RODRIGUEZ MARTINEZ</t>
  </si>
  <si>
    <t>ALAN LOUIS RAMIREZ RISK</t>
  </si>
  <si>
    <t>SAHONI SHARINA FELIZ MATOS</t>
  </si>
  <si>
    <t>DOMINGO ANTONIO BURGOS VILORIA</t>
  </si>
  <si>
    <t>EMELY PAOLA RODRIGUEZ GUZMAN</t>
  </si>
  <si>
    <t>LUZ DELINA ALCANTARA AQUINO</t>
  </si>
  <si>
    <t>DANIELA VIRGINIA SIFONTES GONZALEZ</t>
  </si>
  <si>
    <t>OFELIA MILAGROS CASTRO MORA</t>
  </si>
  <si>
    <t>FABIA ROSALIA DUVAL MARMOLEJOS</t>
  </si>
  <si>
    <t>MASSIEL ESTEFANIA CAIRO CASTILLO</t>
  </si>
  <si>
    <t>ALGEL ALBERTO LOPEZ SORIANO</t>
  </si>
  <si>
    <t>JUAN ARTURO ADAMES RUBIO</t>
  </si>
  <si>
    <t>VICTOR MANUEL MIRANDA CEPIN</t>
  </si>
  <si>
    <t>GERARDO PANIAGUA ZABALA</t>
  </si>
  <si>
    <t>FIOR D'ALIZA BUENO MENDOZA</t>
  </si>
  <si>
    <t>AUXILIAR ADMINISTRATIVA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</si>
  <si>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</si>
  <si>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</si>
  <si>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</si>
  <si>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</si>
  <si>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</si>
  <si>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</si>
  <si>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</si>
  <si>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</si>
  <si>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</si>
  <si>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</si>
  <si>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</si>
  <si>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ASISTENTE EJECUTIVO</t>
  </si>
  <si>
    <t>PORTERO</t>
  </si>
  <si>
    <t>ANALISTA DE RECURSOS HUMANOS</t>
  </si>
  <si>
    <t>COORDINADORA DE NOMINA</t>
  </si>
  <si>
    <t>ANALISTA DE CALIDAD</t>
  </si>
  <si>
    <t>ANALISTA DE DESARROLLO INSTITUCIONAL</t>
  </si>
  <si>
    <t>ASESORA DE PLANEACION ESTRATEGICA</t>
  </si>
  <si>
    <t>ENC. DE PLANIFICACION Y DESARROLLO</t>
  </si>
  <si>
    <t>FOTOGRAFO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</si>
  <si>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</si>
  <si>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</si>
  <si>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</si>
  <si>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</si>
  <si>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</si>
  <si>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</si>
  <si>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ENC. DE LA DIVISION ADMINISTRATIVA</t>
  </si>
  <si>
    <t>CHOFER</t>
  </si>
  <si>
    <t>DIR. ADMINISTRATIVA Y FINANCIERA</t>
  </si>
  <si>
    <t>CONSERJE</t>
  </si>
  <si>
    <t>SUPERVISOR DE MANTENIMIENTO</t>
  </si>
  <si>
    <t>ENC. DE SERVICIOS GENERALES</t>
  </si>
  <si>
    <t>ANALISTA FINANCIERA</t>
  </si>
  <si>
    <t>AUXILIAR DE CONTABILIDAD</t>
  </si>
  <si>
    <t>ENC. DE LA DIVISION FINANCIERA</t>
  </si>
  <si>
    <t>ENC. DE LA SECCION DE PRESUPUESTO</t>
  </si>
  <si>
    <t>CONTADORA</t>
  </si>
  <si>
    <t>ANALISTA DE PRESUPUESTO</t>
  </si>
  <si>
    <t>DIRECTOR TECNICO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</si>
  <si>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</si>
  <si>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</si>
  <si>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</si>
  <si>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</si>
  <si>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</si>
  <si>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</si>
  <si>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</si>
  <si>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</si>
  <si>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</si>
  <si>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</si>
  <si>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</si>
  <si>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</si>
  <si>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</si>
  <si>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</si>
  <si>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</si>
  <si>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ELIZABETH DARREL PEREZ</t>
  </si>
  <si>
    <t>BELKYS MICHELLE CRUZ FRIAS</t>
  </si>
  <si>
    <t>FELICIANO HERNANDEZ HERNANDEZ</t>
  </si>
  <si>
    <t>HUMBERTO ANTONIO GUZMAN GARCIA</t>
  </si>
  <si>
    <t>HEIDY CRISTAL BERAS MEDINA</t>
  </si>
  <si>
    <t>PERIODISTA</t>
  </si>
  <si>
    <t>Nómina de Empleados -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</si>
</sst>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2476500</xdr:colOff>
      <xdr:row>13</xdr:row>
      <xdr:rowOff>0</xdr:rowOff>
    </xdr:from>
    <xdr:to>
      <xdr:col>1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2476500</xdr:colOff>
      <xdr:row>13</xdr:row>
      <xdr:rowOff>0</xdr:rowOff>
    </xdr:from>
    <xdr:to>
      <xdr:col>1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1162050</xdr:colOff>
      <xdr:row>0</xdr:row>
      <xdr:rowOff>171450</xdr:rowOff>
    </xdr:from>
    <xdr:to>
      <xdr:col>5</xdr:col>
      <xdr:colOff>161850</xdr:colOff>
      <xdr:row>7</xdr:row>
      <xdr:rowOff>18750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514850" y="171450"/>
          <a:ext cx="2581200" cy="1180800"/>
        </a:xfrm>
        <a:prstGeom prst="rect">
          <a:avLst/>
        </a:prstGeom>
      </xdr:spPr>
    </xdr:pic>
    <xdr:clientData/>
  </xdr:twoCellAnchor>
  <xdr:oneCellAnchor>
    <xdr:from>
      <xdr:col>0</xdr:col>
      <xdr:colOff>2476500</xdr:colOff>
      <xdr:row>87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87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43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43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39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39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67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67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6"/>
  <sheetViews>
    <sheetView tabSelected="1" topLeftCell="A76" zoomScaleNormal="100" workbookViewId="0"/>
  </sheetViews>
  <sheetFormatPr baseColWidth="10" defaultRowHeight="15" x14ac:dyDescent="0.25"/>
  <cols>
    <col min="1" max="1" width="27.28515625" customWidth="1"/>
    <col min="2" max="2" width="23" style="3" customWidth="1"/>
    <col min="3" max="3" width="22.85546875" style="3" customWidth="1"/>
    <col min="4" max="4" width="16.5703125" customWidth="1"/>
    <col min="5" max="5" width="14.28515625" style="1" customWidth="1"/>
    <col min="6" max="6" width="11.5703125" bestFit="1" customWidth="1"/>
    <col min="7" max="7" width="11.7109375" bestFit="1" customWidth="1"/>
    <col min="8" max="8" width="13.140625" bestFit="1" customWidth="1"/>
    <col min="10" max="10" width="13.7109375" customWidth="1"/>
    <col min="11" max="11" width="8.140625" customWidth="1"/>
  </cols>
  <sheetData>
    <row r="3" spans="1:11" x14ac:dyDescent="0.25">
      <c r="B3"/>
    </row>
    <row r="8" spans="1:11" s="6" customFormat="1" ht="8.25" x14ac:dyDescent="0.15">
      <c r="A8" s="27"/>
      <c r="B8" s="27"/>
      <c r="C8" s="27"/>
      <c r="D8" s="27"/>
      <c r="E8" s="27"/>
    </row>
    <row r="9" spans="1:11" x14ac:dyDescent="0.25">
      <c r="A9" s="4"/>
      <c r="B9" s="4"/>
      <c r="C9" s="4"/>
      <c r="D9" s="4"/>
      <c r="E9" s="4"/>
    </row>
    <row r="10" spans="1:11" ht="18.75" x14ac:dyDescent="0.3">
      <c r="A10" s="37" t="s">
        <v>149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9.75" customHeight="1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21" customHeight="1" x14ac:dyDescent="0.25">
      <c r="A12" s="35" t="s">
        <v>4</v>
      </c>
      <c r="B12" s="36" t="s">
        <v>5</v>
      </c>
      <c r="C12" s="36" t="s">
        <v>19</v>
      </c>
      <c r="D12" s="35" t="s">
        <v>6</v>
      </c>
      <c r="E12" s="34" t="s">
        <v>7</v>
      </c>
      <c r="F12" s="31" t="s">
        <v>15</v>
      </c>
      <c r="G12" s="32"/>
      <c r="H12" s="32"/>
      <c r="I12" s="33"/>
      <c r="J12" s="34" t="s">
        <v>12</v>
      </c>
      <c r="K12" s="34" t="s">
        <v>18</v>
      </c>
    </row>
    <row r="13" spans="1:11" x14ac:dyDescent="0.25">
      <c r="A13" s="35"/>
      <c r="B13" s="36"/>
      <c r="C13" s="36"/>
      <c r="D13" s="35"/>
      <c r="E13" s="34"/>
      <c r="F13" s="34" t="s">
        <v>8</v>
      </c>
      <c r="G13" s="34" t="s">
        <v>9</v>
      </c>
      <c r="H13" s="34" t="s">
        <v>10</v>
      </c>
      <c r="I13" s="34" t="s">
        <v>11</v>
      </c>
      <c r="J13" s="34"/>
      <c r="K13" s="34"/>
    </row>
    <row r="14" spans="1:11" ht="8.25" customHeight="1" x14ac:dyDescent="0.25">
      <c r="A14" s="35"/>
      <c r="B14" s="36"/>
      <c r="C14" s="36"/>
      <c r="D14" s="35"/>
      <c r="E14" s="34"/>
      <c r="F14" s="34"/>
      <c r="G14" s="34"/>
      <c r="H14" s="34"/>
      <c r="I14" s="34"/>
      <c r="J14" s="34"/>
      <c r="K14" s="34"/>
    </row>
    <row r="15" spans="1:11" s="2" customFormat="1" ht="46.5" customHeight="1" x14ac:dyDescent="0.25">
      <c r="A15" s="8" t="s">
        <v>20</v>
      </c>
      <c r="B15" s="8" t="s">
        <v>21</v>
      </c>
      <c r="C15" s="8" t="s">
        <v>22</v>
      </c>
      <c r="D15" s="15" t="s">
        <v>23</v>
      </c>
      <c r="E15" s="16">
        <v>250000</v>
      </c>
      <c r="F15" s="16">
        <v>48053.24</v>
      </c>
      <c r="G15" s="16">
        <v>4943.8</v>
      </c>
      <c r="H15" s="16">
        <f>E15*2.87%</f>
        <v>7175</v>
      </c>
      <c r="I15" s="16">
        <v>25</v>
      </c>
      <c r="J15" s="16">
        <f>E15-F15-G15-H15-I15</f>
        <v>189802.96000000002</v>
      </c>
      <c r="K15" s="9" t="s">
        <v>13</v>
      </c>
    </row>
    <row r="16" spans="1:11" s="2" customFormat="1" ht="30" customHeight="1" x14ac:dyDescent="0.25">
      <c r="A16" s="14" t="s">
        <v>24</v>
      </c>
      <c r="B16" s="14" t="s">
        <v>88</v>
      </c>
      <c r="C16" s="8" t="s">
        <v>22</v>
      </c>
      <c r="D16" s="17" t="s">
        <v>137</v>
      </c>
      <c r="E16" s="16">
        <v>35000</v>
      </c>
      <c r="F16" s="16">
        <v>0</v>
      </c>
      <c r="G16" s="16">
        <f>E16*3.04%</f>
        <v>1064</v>
      </c>
      <c r="H16" s="16">
        <f t="shared" ref="H16:H79" si="0">E16*2.87%</f>
        <v>1004.5</v>
      </c>
      <c r="I16" s="16">
        <v>25</v>
      </c>
      <c r="J16" s="16">
        <f t="shared" ref="J16:J79" si="1">E16-F16-G16-H16-I16</f>
        <v>32906.5</v>
      </c>
      <c r="K16" s="9" t="s">
        <v>14</v>
      </c>
    </row>
    <row r="17" spans="1:11" s="2" customFormat="1" ht="30" customHeight="1" x14ac:dyDescent="0.25">
      <c r="A17" s="14" t="s">
        <v>25</v>
      </c>
      <c r="B17" s="14" t="s">
        <v>129</v>
      </c>
      <c r="C17" s="8" t="s">
        <v>22</v>
      </c>
      <c r="D17" s="17" t="s">
        <v>137</v>
      </c>
      <c r="E17" s="16">
        <v>60000</v>
      </c>
      <c r="F17" s="16">
        <v>3486.65</v>
      </c>
      <c r="G17" s="16">
        <f t="shared" ref="G17:G79" si="2">E17*3.04%</f>
        <v>1824</v>
      </c>
      <c r="H17" s="16">
        <f t="shared" si="0"/>
        <v>1722</v>
      </c>
      <c r="I17" s="16">
        <v>25</v>
      </c>
      <c r="J17" s="16">
        <f t="shared" si="1"/>
        <v>52942.35</v>
      </c>
      <c r="K17" s="9" t="s">
        <v>14</v>
      </c>
    </row>
    <row r="18" spans="1:11" s="2" customFormat="1" ht="30" customHeight="1" x14ac:dyDescent="0.25">
      <c r="A18" s="14" t="s">
        <v>26</v>
      </c>
      <c r="B18" s="8" t="s">
        <v>89</v>
      </c>
      <c r="C18" s="8" t="s">
        <v>22</v>
      </c>
      <c r="D18" s="17" t="s">
        <v>138</v>
      </c>
      <c r="E18" s="16">
        <v>95000</v>
      </c>
      <c r="F18" s="16">
        <v>10929.31</v>
      </c>
      <c r="G18" s="16">
        <f t="shared" si="2"/>
        <v>2888</v>
      </c>
      <c r="H18" s="16">
        <f t="shared" si="0"/>
        <v>2726.5</v>
      </c>
      <c r="I18" s="16">
        <v>25</v>
      </c>
      <c r="J18" s="16">
        <f t="shared" si="1"/>
        <v>78431.19</v>
      </c>
      <c r="K18" s="9" t="s">
        <v>13</v>
      </c>
    </row>
    <row r="19" spans="1:11" s="2" customFormat="1" ht="30" customHeight="1" x14ac:dyDescent="0.25">
      <c r="A19" s="14" t="s">
        <v>27</v>
      </c>
      <c r="B19" s="8" t="s">
        <v>90</v>
      </c>
      <c r="C19" s="8" t="s">
        <v>22</v>
      </c>
      <c r="D19" s="17" t="s">
        <v>137</v>
      </c>
      <c r="E19" s="16">
        <v>150000</v>
      </c>
      <c r="F19" s="16">
        <v>23866.69</v>
      </c>
      <c r="G19" s="16">
        <v>4560</v>
      </c>
      <c r="H19" s="16">
        <f t="shared" si="0"/>
        <v>4305</v>
      </c>
      <c r="I19" s="16">
        <v>25</v>
      </c>
      <c r="J19" s="16">
        <f t="shared" si="1"/>
        <v>117243.31</v>
      </c>
      <c r="K19" s="9" t="s">
        <v>13</v>
      </c>
    </row>
    <row r="20" spans="1:11" s="2" customFormat="1" ht="30" customHeight="1" x14ac:dyDescent="0.25">
      <c r="A20" s="8" t="s">
        <v>28</v>
      </c>
      <c r="B20" s="14" t="s">
        <v>91</v>
      </c>
      <c r="C20" s="8" t="s">
        <v>22</v>
      </c>
      <c r="D20" s="17" t="s">
        <v>138</v>
      </c>
      <c r="E20" s="16">
        <v>70000</v>
      </c>
      <c r="F20" s="16">
        <v>5368.45</v>
      </c>
      <c r="G20" s="16">
        <f t="shared" si="2"/>
        <v>2128</v>
      </c>
      <c r="H20" s="16">
        <f t="shared" si="0"/>
        <v>2009</v>
      </c>
      <c r="I20" s="16">
        <v>25</v>
      </c>
      <c r="J20" s="16">
        <f t="shared" si="1"/>
        <v>60469.55</v>
      </c>
      <c r="K20" s="9" t="s">
        <v>13</v>
      </c>
    </row>
    <row r="21" spans="1:11" s="2" customFormat="1" ht="30" customHeight="1" x14ac:dyDescent="0.25">
      <c r="A21" s="8" t="s">
        <v>29</v>
      </c>
      <c r="B21" s="14" t="s">
        <v>140</v>
      </c>
      <c r="C21" s="8" t="s">
        <v>22</v>
      </c>
      <c r="D21" s="17" t="s">
        <v>137</v>
      </c>
      <c r="E21" s="16">
        <v>55000</v>
      </c>
      <c r="F21" s="16">
        <v>2154.64</v>
      </c>
      <c r="G21" s="16">
        <f t="shared" si="2"/>
        <v>1672</v>
      </c>
      <c r="H21" s="16">
        <f t="shared" si="0"/>
        <v>1578.5</v>
      </c>
      <c r="I21" s="18">
        <f>25+1350.12+1350.12</f>
        <v>2725.24</v>
      </c>
      <c r="J21" s="16">
        <f t="shared" si="1"/>
        <v>46869.62</v>
      </c>
      <c r="K21" s="9" t="s">
        <v>14</v>
      </c>
    </row>
    <row r="22" spans="1:11" s="2" customFormat="1" ht="30" customHeight="1" x14ac:dyDescent="0.25">
      <c r="A22" s="8" t="s">
        <v>30</v>
      </c>
      <c r="B22" s="8" t="s">
        <v>92</v>
      </c>
      <c r="C22" s="8" t="s">
        <v>22</v>
      </c>
      <c r="D22" s="17" t="s">
        <v>137</v>
      </c>
      <c r="E22" s="16">
        <v>130000</v>
      </c>
      <c r="F22" s="16">
        <v>19162.189999999999</v>
      </c>
      <c r="G22" s="16">
        <f t="shared" si="2"/>
        <v>3952</v>
      </c>
      <c r="H22" s="16">
        <f t="shared" si="0"/>
        <v>3731</v>
      </c>
      <c r="I22" s="16">
        <v>25</v>
      </c>
      <c r="J22" s="16">
        <f t="shared" si="1"/>
        <v>103129.81</v>
      </c>
      <c r="K22" s="9" t="s">
        <v>14</v>
      </c>
    </row>
    <row r="23" spans="1:11" s="2" customFormat="1" ht="30" customHeight="1" x14ac:dyDescent="0.25">
      <c r="A23" s="14" t="s">
        <v>31</v>
      </c>
      <c r="B23" s="14" t="s">
        <v>93</v>
      </c>
      <c r="C23" s="8" t="s">
        <v>22</v>
      </c>
      <c r="D23" s="17" t="s">
        <v>138</v>
      </c>
      <c r="E23" s="16">
        <v>40000</v>
      </c>
      <c r="F23" s="16">
        <v>442.65</v>
      </c>
      <c r="G23" s="16">
        <f t="shared" si="2"/>
        <v>1216</v>
      </c>
      <c r="H23" s="16">
        <f t="shared" si="0"/>
        <v>1148</v>
      </c>
      <c r="I23" s="16">
        <v>25</v>
      </c>
      <c r="J23" s="16">
        <f t="shared" si="1"/>
        <v>37168.35</v>
      </c>
      <c r="K23" s="9" t="s">
        <v>13</v>
      </c>
    </row>
    <row r="24" spans="1:11" s="2" customFormat="1" ht="39" customHeight="1" x14ac:dyDescent="0.25">
      <c r="A24" s="8" t="s">
        <v>32</v>
      </c>
      <c r="B24" s="8" t="s">
        <v>94</v>
      </c>
      <c r="C24" s="8" t="s">
        <v>22</v>
      </c>
      <c r="D24" s="17" t="s">
        <v>138</v>
      </c>
      <c r="E24" s="16">
        <v>120000</v>
      </c>
      <c r="F24" s="16">
        <v>16809.939999999999</v>
      </c>
      <c r="G24" s="16">
        <f t="shared" si="2"/>
        <v>3648</v>
      </c>
      <c r="H24" s="16">
        <f t="shared" si="0"/>
        <v>3444</v>
      </c>
      <c r="I24" s="16">
        <v>25</v>
      </c>
      <c r="J24" s="16">
        <f>E24-F24-G24-H24-I24</f>
        <v>96073.06</v>
      </c>
      <c r="K24" s="9" t="s">
        <v>13</v>
      </c>
    </row>
    <row r="25" spans="1:11" s="2" customFormat="1" ht="30" customHeight="1" x14ac:dyDescent="0.25">
      <c r="A25" s="14" t="s">
        <v>33</v>
      </c>
      <c r="B25" s="14" t="s">
        <v>95</v>
      </c>
      <c r="C25" s="8" t="s">
        <v>22</v>
      </c>
      <c r="D25" s="17" t="s">
        <v>137</v>
      </c>
      <c r="E25" s="16">
        <v>120000</v>
      </c>
      <c r="F25" s="16">
        <v>16809.939999999999</v>
      </c>
      <c r="G25" s="16">
        <f t="shared" si="2"/>
        <v>3648</v>
      </c>
      <c r="H25" s="16">
        <f t="shared" si="0"/>
        <v>3444</v>
      </c>
      <c r="I25" s="16">
        <v>25</v>
      </c>
      <c r="J25" s="16">
        <f>E25-F25-G25-H25-I25</f>
        <v>96073.06</v>
      </c>
      <c r="K25" s="9" t="s">
        <v>14</v>
      </c>
    </row>
    <row r="26" spans="1:11" s="2" customFormat="1" ht="30" customHeight="1" x14ac:dyDescent="0.25">
      <c r="A26" s="14" t="s">
        <v>37</v>
      </c>
      <c r="B26" s="14" t="s">
        <v>99</v>
      </c>
      <c r="C26" s="8" t="s">
        <v>22</v>
      </c>
      <c r="D26" s="17" t="s">
        <v>138</v>
      </c>
      <c r="E26" s="16">
        <v>100000</v>
      </c>
      <c r="F26" s="16">
        <v>12105.44</v>
      </c>
      <c r="G26" s="16">
        <f t="shared" ref="G26:G28" si="3">E26*3.04%</f>
        <v>3040</v>
      </c>
      <c r="H26" s="16">
        <f t="shared" ref="H26:H28" si="4">E26*2.87%</f>
        <v>2870</v>
      </c>
      <c r="I26" s="18">
        <v>25</v>
      </c>
      <c r="J26" s="16">
        <f t="shared" ref="J26:J28" si="5">E26-F26-G26-H26-I26</f>
        <v>81959.56</v>
      </c>
      <c r="K26" s="9" t="s">
        <v>13</v>
      </c>
    </row>
    <row r="27" spans="1:11" s="2" customFormat="1" ht="29.25" customHeight="1" x14ac:dyDescent="0.25">
      <c r="A27" s="8" t="s">
        <v>38</v>
      </c>
      <c r="B27" s="14" t="s">
        <v>100</v>
      </c>
      <c r="C27" s="8" t="s">
        <v>22</v>
      </c>
      <c r="D27" s="17" t="s">
        <v>138</v>
      </c>
      <c r="E27" s="16">
        <v>60000</v>
      </c>
      <c r="F27" s="16">
        <v>3486.65</v>
      </c>
      <c r="G27" s="16">
        <f t="shared" si="3"/>
        <v>1824</v>
      </c>
      <c r="H27" s="16">
        <f t="shared" si="4"/>
        <v>1722</v>
      </c>
      <c r="I27" s="18">
        <v>25</v>
      </c>
      <c r="J27" s="16">
        <f t="shared" si="5"/>
        <v>52942.35</v>
      </c>
      <c r="K27" s="9" t="s">
        <v>13</v>
      </c>
    </row>
    <row r="28" spans="1:11" s="2" customFormat="1" ht="29.25" customHeight="1" x14ac:dyDescent="0.25">
      <c r="A28" s="8" t="s">
        <v>39</v>
      </c>
      <c r="B28" s="14" t="s">
        <v>101</v>
      </c>
      <c r="C28" s="8" t="s">
        <v>22</v>
      </c>
      <c r="D28" s="17" t="s">
        <v>138</v>
      </c>
      <c r="E28" s="16">
        <v>10000</v>
      </c>
      <c r="F28" s="16">
        <v>0</v>
      </c>
      <c r="G28" s="16">
        <f t="shared" si="3"/>
        <v>304</v>
      </c>
      <c r="H28" s="16">
        <f t="shared" si="4"/>
        <v>287</v>
      </c>
      <c r="I28" s="18">
        <v>25</v>
      </c>
      <c r="J28" s="16">
        <f t="shared" si="5"/>
        <v>9384</v>
      </c>
      <c r="K28" s="9" t="s">
        <v>13</v>
      </c>
    </row>
    <row r="29" spans="1:11" s="2" customFormat="1" ht="30" customHeight="1" x14ac:dyDescent="0.25">
      <c r="A29" s="8" t="s">
        <v>34</v>
      </c>
      <c r="B29" s="8" t="s">
        <v>96</v>
      </c>
      <c r="C29" s="8" t="s">
        <v>22</v>
      </c>
      <c r="D29" s="17" t="s">
        <v>137</v>
      </c>
      <c r="E29" s="16">
        <v>70000</v>
      </c>
      <c r="F29" s="16">
        <v>5368.45</v>
      </c>
      <c r="G29" s="16">
        <f t="shared" si="2"/>
        <v>2128</v>
      </c>
      <c r="H29" s="16">
        <f t="shared" si="0"/>
        <v>2009</v>
      </c>
      <c r="I29" s="16">
        <v>25</v>
      </c>
      <c r="J29" s="16">
        <f t="shared" si="1"/>
        <v>60469.55</v>
      </c>
      <c r="K29" s="9" t="s">
        <v>14</v>
      </c>
    </row>
    <row r="30" spans="1:11" s="2" customFormat="1" ht="30" customHeight="1" x14ac:dyDescent="0.25">
      <c r="A30" s="8" t="s">
        <v>35</v>
      </c>
      <c r="B30" s="8" t="s">
        <v>97</v>
      </c>
      <c r="C30" s="8" t="s">
        <v>22</v>
      </c>
      <c r="D30" s="17" t="s">
        <v>138</v>
      </c>
      <c r="E30" s="16">
        <v>150000</v>
      </c>
      <c r="F30" s="16">
        <v>23529.16</v>
      </c>
      <c r="G30" s="16">
        <f t="shared" si="2"/>
        <v>4560</v>
      </c>
      <c r="H30" s="16">
        <f t="shared" si="0"/>
        <v>4305</v>
      </c>
      <c r="I30" s="18">
        <f>25+1350.12</f>
        <v>1375.12</v>
      </c>
      <c r="J30" s="16">
        <f t="shared" si="1"/>
        <v>116230.72</v>
      </c>
      <c r="K30" s="9" t="s">
        <v>13</v>
      </c>
    </row>
    <row r="31" spans="1:11" s="2" customFormat="1" ht="30" customHeight="1" x14ac:dyDescent="0.25">
      <c r="A31" s="14" t="s">
        <v>36</v>
      </c>
      <c r="B31" s="14" t="s">
        <v>98</v>
      </c>
      <c r="C31" s="8" t="s">
        <v>22</v>
      </c>
      <c r="D31" s="17" t="s">
        <v>138</v>
      </c>
      <c r="E31" s="16">
        <v>40000</v>
      </c>
      <c r="F31" s="16">
        <v>0</v>
      </c>
      <c r="G31" s="16">
        <f t="shared" si="2"/>
        <v>1216</v>
      </c>
      <c r="H31" s="16">
        <f t="shared" si="0"/>
        <v>1148</v>
      </c>
      <c r="I31" s="18">
        <f>25+1350.12</f>
        <v>1375.12</v>
      </c>
      <c r="J31" s="16">
        <f t="shared" si="1"/>
        <v>36260.879999999997</v>
      </c>
      <c r="K31" s="9" t="s">
        <v>13</v>
      </c>
    </row>
    <row r="32" spans="1:11" s="2" customFormat="1" ht="32.25" customHeight="1" x14ac:dyDescent="0.25">
      <c r="A32" s="8" t="s">
        <v>40</v>
      </c>
      <c r="B32" s="8" t="s">
        <v>102</v>
      </c>
      <c r="C32" s="8" t="s">
        <v>22</v>
      </c>
      <c r="D32" s="17" t="s">
        <v>137</v>
      </c>
      <c r="E32" s="16">
        <v>70000</v>
      </c>
      <c r="F32" s="16">
        <v>5368.45</v>
      </c>
      <c r="G32" s="16">
        <f t="shared" si="2"/>
        <v>2128</v>
      </c>
      <c r="H32" s="16">
        <f t="shared" si="0"/>
        <v>2009</v>
      </c>
      <c r="I32" s="16">
        <v>25</v>
      </c>
      <c r="J32" s="16">
        <f t="shared" si="1"/>
        <v>60469.55</v>
      </c>
      <c r="K32" s="9" t="s">
        <v>14</v>
      </c>
    </row>
    <row r="33" spans="1:11" s="2" customFormat="1" ht="30" customHeight="1" x14ac:dyDescent="0.25">
      <c r="A33" s="8" t="s">
        <v>41</v>
      </c>
      <c r="B33" s="8" t="s">
        <v>103</v>
      </c>
      <c r="C33" s="8" t="s">
        <v>22</v>
      </c>
      <c r="D33" s="17" t="s">
        <v>137</v>
      </c>
      <c r="E33" s="16">
        <v>75000</v>
      </c>
      <c r="F33" s="16">
        <v>6309.35</v>
      </c>
      <c r="G33" s="16">
        <f t="shared" si="2"/>
        <v>2280</v>
      </c>
      <c r="H33" s="16">
        <f t="shared" si="0"/>
        <v>2152.5</v>
      </c>
      <c r="I33" s="16">
        <v>25</v>
      </c>
      <c r="J33" s="16">
        <f t="shared" si="1"/>
        <v>64233.149999999994</v>
      </c>
      <c r="K33" s="9" t="s">
        <v>14</v>
      </c>
    </row>
    <row r="34" spans="1:11" s="2" customFormat="1" ht="30" customHeight="1" x14ac:dyDescent="0.25">
      <c r="A34" s="14" t="s">
        <v>42</v>
      </c>
      <c r="B34" s="8" t="s">
        <v>141</v>
      </c>
      <c r="C34" s="8" t="s">
        <v>22</v>
      </c>
      <c r="D34" s="17" t="s">
        <v>137</v>
      </c>
      <c r="E34" s="16">
        <v>115000</v>
      </c>
      <c r="F34" s="16">
        <v>15296.28</v>
      </c>
      <c r="G34" s="16">
        <f t="shared" si="2"/>
        <v>3496</v>
      </c>
      <c r="H34" s="16">
        <f t="shared" si="0"/>
        <v>3300.5</v>
      </c>
      <c r="I34" s="18">
        <f>25+1350.12</f>
        <v>1375.12</v>
      </c>
      <c r="J34" s="16">
        <f t="shared" si="1"/>
        <v>91532.1</v>
      </c>
      <c r="K34" s="9" t="s">
        <v>14</v>
      </c>
    </row>
    <row r="35" spans="1:11" s="2" customFormat="1" ht="30" customHeight="1" x14ac:dyDescent="0.25">
      <c r="A35" s="14" t="s">
        <v>43</v>
      </c>
      <c r="B35" s="14" t="s">
        <v>128</v>
      </c>
      <c r="C35" s="8" t="s">
        <v>22</v>
      </c>
      <c r="D35" s="17" t="s">
        <v>137</v>
      </c>
      <c r="E35" s="16">
        <v>32000</v>
      </c>
      <c r="F35" s="16">
        <v>0</v>
      </c>
      <c r="G35" s="16">
        <f t="shared" si="2"/>
        <v>972.8</v>
      </c>
      <c r="H35" s="16">
        <f t="shared" si="0"/>
        <v>918.4</v>
      </c>
      <c r="I35" s="16">
        <v>25</v>
      </c>
      <c r="J35" s="16">
        <f t="shared" si="1"/>
        <v>30083.8</v>
      </c>
      <c r="K35" s="9" t="s">
        <v>14</v>
      </c>
    </row>
    <row r="36" spans="1:11" s="2" customFormat="1" ht="30" customHeight="1" x14ac:dyDescent="0.25">
      <c r="A36" s="8" t="s">
        <v>45</v>
      </c>
      <c r="B36" s="8" t="s">
        <v>105</v>
      </c>
      <c r="C36" s="8" t="s">
        <v>22</v>
      </c>
      <c r="D36" s="17" t="s">
        <v>137</v>
      </c>
      <c r="E36" s="16">
        <v>55000</v>
      </c>
      <c r="F36" s="16">
        <v>0</v>
      </c>
      <c r="G36" s="16">
        <f t="shared" si="2"/>
        <v>1672</v>
      </c>
      <c r="H36" s="16">
        <f t="shared" si="0"/>
        <v>1578.5</v>
      </c>
      <c r="I36" s="16">
        <v>25</v>
      </c>
      <c r="J36" s="16">
        <f t="shared" si="1"/>
        <v>51724.5</v>
      </c>
      <c r="K36" s="9" t="s">
        <v>14</v>
      </c>
    </row>
    <row r="37" spans="1:11" s="2" customFormat="1" ht="30" customHeight="1" x14ac:dyDescent="0.25">
      <c r="A37" s="14" t="s">
        <v>46</v>
      </c>
      <c r="B37" s="8" t="s">
        <v>105</v>
      </c>
      <c r="C37" s="8" t="s">
        <v>22</v>
      </c>
      <c r="D37" s="17" t="s">
        <v>137</v>
      </c>
      <c r="E37" s="16">
        <v>80000</v>
      </c>
      <c r="F37" s="16">
        <v>0</v>
      </c>
      <c r="G37" s="16">
        <f t="shared" si="2"/>
        <v>2432</v>
      </c>
      <c r="H37" s="16">
        <f t="shared" si="0"/>
        <v>2296</v>
      </c>
      <c r="I37" s="16">
        <v>25</v>
      </c>
      <c r="J37" s="16">
        <f t="shared" si="1"/>
        <v>75247</v>
      </c>
      <c r="K37" s="9" t="s">
        <v>14</v>
      </c>
    </row>
    <row r="38" spans="1:11" s="2" customFormat="1" ht="30" customHeight="1" x14ac:dyDescent="0.25">
      <c r="A38" s="8" t="s">
        <v>47</v>
      </c>
      <c r="B38" s="8" t="s">
        <v>106</v>
      </c>
      <c r="C38" s="8" t="s">
        <v>22</v>
      </c>
      <c r="D38" s="17" t="s">
        <v>137</v>
      </c>
      <c r="E38" s="16">
        <v>130000</v>
      </c>
      <c r="F38" s="16">
        <v>19162.189999999999</v>
      </c>
      <c r="G38" s="16">
        <f t="shared" si="2"/>
        <v>3952</v>
      </c>
      <c r="H38" s="16">
        <f t="shared" si="0"/>
        <v>3731</v>
      </c>
      <c r="I38" s="16">
        <v>25</v>
      </c>
      <c r="J38" s="16">
        <f>E38-F38-G38-H38-I38</f>
        <v>103129.81</v>
      </c>
      <c r="K38" s="9" t="s">
        <v>14</v>
      </c>
    </row>
    <row r="39" spans="1:11" s="2" customFormat="1" ht="30" customHeight="1" x14ac:dyDescent="0.25">
      <c r="A39" s="14" t="s">
        <v>142</v>
      </c>
      <c r="B39" s="8" t="s">
        <v>107</v>
      </c>
      <c r="C39" s="8" t="s">
        <v>22</v>
      </c>
      <c r="D39" s="17" t="s">
        <v>137</v>
      </c>
      <c r="E39" s="16">
        <v>115000</v>
      </c>
      <c r="F39" s="16">
        <v>14958.75</v>
      </c>
      <c r="G39" s="16">
        <f t="shared" si="2"/>
        <v>3496</v>
      </c>
      <c r="H39" s="16">
        <f t="shared" si="0"/>
        <v>3300.5</v>
      </c>
      <c r="I39" s="18">
        <f>25+1350.12+1350.12</f>
        <v>2725.24</v>
      </c>
      <c r="J39" s="16">
        <f t="shared" si="1"/>
        <v>90519.51</v>
      </c>
      <c r="K39" s="9" t="s">
        <v>14</v>
      </c>
    </row>
    <row r="40" spans="1:11" s="2" customFormat="1" ht="30" customHeight="1" x14ac:dyDescent="0.25">
      <c r="A40" s="8" t="s">
        <v>48</v>
      </c>
      <c r="B40" s="8" t="s">
        <v>105</v>
      </c>
      <c r="C40" s="8" t="s">
        <v>22</v>
      </c>
      <c r="D40" s="17" t="s">
        <v>137</v>
      </c>
      <c r="E40" s="16">
        <v>55000</v>
      </c>
      <c r="F40" s="16">
        <v>2559.67</v>
      </c>
      <c r="G40" s="16">
        <f t="shared" si="2"/>
        <v>1672</v>
      </c>
      <c r="H40" s="16">
        <f t="shared" si="0"/>
        <v>1578.5</v>
      </c>
      <c r="I40" s="16">
        <v>25</v>
      </c>
      <c r="J40" s="16">
        <f t="shared" si="1"/>
        <v>49164.83</v>
      </c>
      <c r="K40" s="9" t="s">
        <v>14</v>
      </c>
    </row>
    <row r="41" spans="1:11" s="2" customFormat="1" ht="30" customHeight="1" x14ac:dyDescent="0.25">
      <c r="A41" s="14" t="s">
        <v>44</v>
      </c>
      <c r="B41" s="14" t="s">
        <v>104</v>
      </c>
      <c r="C41" s="8" t="s">
        <v>22</v>
      </c>
      <c r="D41" s="17" t="s">
        <v>139</v>
      </c>
      <c r="E41" s="16">
        <v>70000</v>
      </c>
      <c r="F41" s="16">
        <v>5368.45</v>
      </c>
      <c r="G41" s="16">
        <f t="shared" si="2"/>
        <v>2128</v>
      </c>
      <c r="H41" s="16">
        <f t="shared" si="0"/>
        <v>2009</v>
      </c>
      <c r="I41" s="16">
        <v>25</v>
      </c>
      <c r="J41" s="16">
        <f t="shared" si="1"/>
        <v>60469.55</v>
      </c>
      <c r="K41" s="9" t="s">
        <v>13</v>
      </c>
    </row>
    <row r="42" spans="1:11" s="2" customFormat="1" ht="30" customHeight="1" x14ac:dyDescent="0.25">
      <c r="A42" s="8" t="s">
        <v>49</v>
      </c>
      <c r="B42" s="14" t="s">
        <v>108</v>
      </c>
      <c r="C42" s="8" t="s">
        <v>22</v>
      </c>
      <c r="D42" s="17" t="s">
        <v>138</v>
      </c>
      <c r="E42" s="16">
        <v>45000</v>
      </c>
      <c r="F42" s="16">
        <v>0</v>
      </c>
      <c r="G42" s="16">
        <f t="shared" si="2"/>
        <v>1368</v>
      </c>
      <c r="H42" s="16">
        <f t="shared" si="0"/>
        <v>1291.5</v>
      </c>
      <c r="I42" s="16">
        <v>25</v>
      </c>
      <c r="J42" s="16">
        <f t="shared" si="1"/>
        <v>42315.5</v>
      </c>
      <c r="K42" s="9" t="s">
        <v>13</v>
      </c>
    </row>
    <row r="43" spans="1:11" s="2" customFormat="1" ht="30" customHeight="1" x14ac:dyDescent="0.25">
      <c r="A43" s="8" t="s">
        <v>50</v>
      </c>
      <c r="B43" s="8" t="s">
        <v>109</v>
      </c>
      <c r="C43" s="8" t="s">
        <v>22</v>
      </c>
      <c r="D43" s="17" t="s">
        <v>137</v>
      </c>
      <c r="E43" s="16">
        <v>55000</v>
      </c>
      <c r="F43" s="16">
        <v>2357.16</v>
      </c>
      <c r="G43" s="16">
        <f t="shared" si="2"/>
        <v>1672</v>
      </c>
      <c r="H43" s="16">
        <f t="shared" si="0"/>
        <v>1578.5</v>
      </c>
      <c r="I43" s="18">
        <f>25+1350.12</f>
        <v>1375.12</v>
      </c>
      <c r="J43" s="16">
        <f t="shared" si="1"/>
        <v>48017.219999999994</v>
      </c>
      <c r="K43" s="9" t="s">
        <v>14</v>
      </c>
    </row>
    <row r="44" spans="1:11" s="2" customFormat="1" ht="30" customHeight="1" x14ac:dyDescent="0.25">
      <c r="A44" s="8" t="s">
        <v>51</v>
      </c>
      <c r="B44" s="8" t="s">
        <v>110</v>
      </c>
      <c r="C44" s="8" t="s">
        <v>22</v>
      </c>
      <c r="D44" s="17" t="s">
        <v>138</v>
      </c>
      <c r="E44" s="16">
        <v>40000</v>
      </c>
      <c r="F44" s="16">
        <v>442.65</v>
      </c>
      <c r="G44" s="16">
        <f t="shared" si="2"/>
        <v>1216</v>
      </c>
      <c r="H44" s="16">
        <f t="shared" si="0"/>
        <v>1148</v>
      </c>
      <c r="I44" s="16">
        <v>25</v>
      </c>
      <c r="J44" s="16">
        <f t="shared" si="1"/>
        <v>37168.35</v>
      </c>
      <c r="K44" s="9" t="s">
        <v>13</v>
      </c>
    </row>
    <row r="45" spans="1:11" s="2" customFormat="1" ht="30" customHeight="1" x14ac:dyDescent="0.25">
      <c r="A45" s="8" t="s">
        <v>147</v>
      </c>
      <c r="B45" s="8" t="s">
        <v>148</v>
      </c>
      <c r="C45" s="8" t="s">
        <v>22</v>
      </c>
      <c r="D45" s="17" t="s">
        <v>139</v>
      </c>
      <c r="E45" s="16">
        <v>70000</v>
      </c>
      <c r="F45" s="16">
        <v>5368.45</v>
      </c>
      <c r="G45" s="16">
        <f t="shared" si="2"/>
        <v>2128</v>
      </c>
      <c r="H45" s="16">
        <f t="shared" si="0"/>
        <v>2009</v>
      </c>
      <c r="I45" s="16">
        <v>25</v>
      </c>
      <c r="J45" s="16">
        <f t="shared" si="1"/>
        <v>60469.55</v>
      </c>
      <c r="K45" s="9" t="s">
        <v>14</v>
      </c>
    </row>
    <row r="46" spans="1:11" s="2" customFormat="1" ht="42" customHeight="1" x14ac:dyDescent="0.25">
      <c r="A46" s="14" t="s">
        <v>52</v>
      </c>
      <c r="B46" s="8" t="s">
        <v>111</v>
      </c>
      <c r="C46" s="8" t="s">
        <v>117</v>
      </c>
      <c r="D46" s="15" t="s">
        <v>23</v>
      </c>
      <c r="E46" s="16">
        <v>189000</v>
      </c>
      <c r="F46" s="16">
        <v>33240.910000000003</v>
      </c>
      <c r="G46" s="16">
        <v>4943.8</v>
      </c>
      <c r="H46" s="16">
        <f t="shared" si="0"/>
        <v>5424.3</v>
      </c>
      <c r="I46" s="16">
        <v>25</v>
      </c>
      <c r="J46" s="16">
        <f t="shared" si="1"/>
        <v>145365.99000000002</v>
      </c>
      <c r="K46" s="9" t="s">
        <v>14</v>
      </c>
    </row>
    <row r="47" spans="1:11" s="2" customFormat="1" ht="30" customHeight="1" x14ac:dyDescent="0.25">
      <c r="A47" s="8" t="s">
        <v>53</v>
      </c>
      <c r="B47" s="14" t="s">
        <v>129</v>
      </c>
      <c r="C47" s="8" t="s">
        <v>117</v>
      </c>
      <c r="D47" s="17" t="s">
        <v>137</v>
      </c>
      <c r="E47" s="16">
        <v>60000</v>
      </c>
      <c r="F47" s="16">
        <v>3486.65</v>
      </c>
      <c r="G47" s="16">
        <f t="shared" si="2"/>
        <v>1824</v>
      </c>
      <c r="H47" s="16">
        <f t="shared" si="0"/>
        <v>1722</v>
      </c>
      <c r="I47" s="16">
        <v>25</v>
      </c>
      <c r="J47" s="16">
        <f t="shared" si="1"/>
        <v>52942.35</v>
      </c>
      <c r="K47" s="9" t="s">
        <v>14</v>
      </c>
    </row>
    <row r="48" spans="1:11" s="2" customFormat="1" ht="30" customHeight="1" x14ac:dyDescent="0.25">
      <c r="A48" s="14" t="s">
        <v>54</v>
      </c>
      <c r="B48" s="14" t="s">
        <v>112</v>
      </c>
      <c r="C48" s="8" t="s">
        <v>117</v>
      </c>
      <c r="D48" s="17" t="s">
        <v>137</v>
      </c>
      <c r="E48" s="16">
        <v>28000</v>
      </c>
      <c r="F48" s="16">
        <v>0</v>
      </c>
      <c r="G48" s="16">
        <f t="shared" si="2"/>
        <v>851.2</v>
      </c>
      <c r="H48" s="16">
        <f t="shared" si="0"/>
        <v>803.6</v>
      </c>
      <c r="I48" s="16">
        <v>25</v>
      </c>
      <c r="J48" s="16">
        <f t="shared" si="1"/>
        <v>26320.2</v>
      </c>
      <c r="K48" s="9" t="s">
        <v>14</v>
      </c>
    </row>
    <row r="49" spans="1:11" s="2" customFormat="1" ht="30" customHeight="1" x14ac:dyDescent="0.25">
      <c r="A49" s="8" t="s">
        <v>55</v>
      </c>
      <c r="B49" s="8" t="s">
        <v>113</v>
      </c>
      <c r="C49" s="8" t="s">
        <v>117</v>
      </c>
      <c r="D49" s="17" t="s">
        <v>137</v>
      </c>
      <c r="E49" s="16">
        <v>55000</v>
      </c>
      <c r="F49" s="16">
        <v>2559.67</v>
      </c>
      <c r="G49" s="16">
        <f t="shared" si="2"/>
        <v>1672</v>
      </c>
      <c r="H49" s="16">
        <f t="shared" si="0"/>
        <v>1578.5</v>
      </c>
      <c r="I49" s="16">
        <v>25</v>
      </c>
      <c r="J49" s="16">
        <f t="shared" si="1"/>
        <v>49164.83</v>
      </c>
      <c r="K49" s="9" t="s">
        <v>14</v>
      </c>
    </row>
    <row r="50" spans="1:11" s="2" customFormat="1" ht="30" customHeight="1" x14ac:dyDescent="0.25">
      <c r="A50" s="14" t="s">
        <v>56</v>
      </c>
      <c r="B50" s="14" t="s">
        <v>114</v>
      </c>
      <c r="C50" s="8" t="s">
        <v>117</v>
      </c>
      <c r="D50" s="17" t="s">
        <v>138</v>
      </c>
      <c r="E50" s="16">
        <v>25000</v>
      </c>
      <c r="F50" s="16">
        <v>0</v>
      </c>
      <c r="G50" s="16">
        <f t="shared" si="2"/>
        <v>760</v>
      </c>
      <c r="H50" s="16">
        <f t="shared" si="0"/>
        <v>717.5</v>
      </c>
      <c r="I50" s="16">
        <v>25</v>
      </c>
      <c r="J50" s="16">
        <f t="shared" si="1"/>
        <v>23497.5</v>
      </c>
      <c r="K50" s="9" t="s">
        <v>13</v>
      </c>
    </row>
    <row r="51" spans="1:11" s="2" customFormat="1" ht="30" customHeight="1" x14ac:dyDescent="0.25">
      <c r="A51" s="14" t="s">
        <v>57</v>
      </c>
      <c r="B51" s="14" t="s">
        <v>88</v>
      </c>
      <c r="C51" s="8" t="s">
        <v>117</v>
      </c>
      <c r="D51" s="17" t="s">
        <v>137</v>
      </c>
      <c r="E51" s="16">
        <v>32000</v>
      </c>
      <c r="F51" s="16">
        <v>0</v>
      </c>
      <c r="G51" s="16">
        <f t="shared" si="2"/>
        <v>972.8</v>
      </c>
      <c r="H51" s="16">
        <f t="shared" si="0"/>
        <v>918.4</v>
      </c>
      <c r="I51" s="16">
        <v>25</v>
      </c>
      <c r="J51" s="16">
        <f t="shared" si="1"/>
        <v>30083.8</v>
      </c>
      <c r="K51" s="9" t="s">
        <v>14</v>
      </c>
    </row>
    <row r="52" spans="1:11" s="2" customFormat="1" ht="30" customHeight="1" x14ac:dyDescent="0.25">
      <c r="A52" s="14" t="s">
        <v>58</v>
      </c>
      <c r="B52" s="14" t="s">
        <v>114</v>
      </c>
      <c r="C52" s="8" t="s">
        <v>117</v>
      </c>
      <c r="D52" s="17" t="s">
        <v>138</v>
      </c>
      <c r="E52" s="16">
        <v>25000</v>
      </c>
      <c r="F52" s="16">
        <v>0</v>
      </c>
      <c r="G52" s="16">
        <f t="shared" si="2"/>
        <v>760</v>
      </c>
      <c r="H52" s="16">
        <f t="shared" si="0"/>
        <v>717.5</v>
      </c>
      <c r="I52" s="16">
        <v>25</v>
      </c>
      <c r="J52" s="16">
        <f t="shared" si="1"/>
        <v>23497.5</v>
      </c>
      <c r="K52" s="9" t="s">
        <v>13</v>
      </c>
    </row>
    <row r="53" spans="1:11" s="2" customFormat="1" ht="30" customHeight="1" x14ac:dyDescent="0.25">
      <c r="A53" s="8" t="s">
        <v>59</v>
      </c>
      <c r="B53" s="8" t="s">
        <v>115</v>
      </c>
      <c r="C53" s="8" t="s">
        <v>117</v>
      </c>
      <c r="D53" s="17" t="s">
        <v>138</v>
      </c>
      <c r="E53" s="16">
        <v>115000</v>
      </c>
      <c r="F53" s="16">
        <v>15296.28</v>
      </c>
      <c r="G53" s="16">
        <f t="shared" si="2"/>
        <v>3496</v>
      </c>
      <c r="H53" s="16">
        <f t="shared" si="0"/>
        <v>3300.5</v>
      </c>
      <c r="I53" s="18">
        <f>25+1350.12</f>
        <v>1375.12</v>
      </c>
      <c r="J53" s="16">
        <f t="shared" si="1"/>
        <v>91532.1</v>
      </c>
      <c r="K53" s="9" t="s">
        <v>13</v>
      </c>
    </row>
    <row r="54" spans="1:11" s="2" customFormat="1" ht="30" customHeight="1" x14ac:dyDescent="0.25">
      <c r="A54" s="14" t="s">
        <v>60</v>
      </c>
      <c r="B54" s="14" t="s">
        <v>116</v>
      </c>
      <c r="C54" s="8" t="s">
        <v>117</v>
      </c>
      <c r="D54" s="17" t="s">
        <v>138</v>
      </c>
      <c r="E54" s="16">
        <v>25000</v>
      </c>
      <c r="F54" s="16">
        <v>0</v>
      </c>
      <c r="G54" s="16">
        <f t="shared" si="2"/>
        <v>760</v>
      </c>
      <c r="H54" s="16">
        <f t="shared" si="0"/>
        <v>717.5</v>
      </c>
      <c r="I54" s="16">
        <v>25</v>
      </c>
      <c r="J54" s="16">
        <f t="shared" si="1"/>
        <v>23497.5</v>
      </c>
      <c r="K54" s="9" t="s">
        <v>13</v>
      </c>
    </row>
    <row r="55" spans="1:11" s="2" customFormat="1" ht="30" customHeight="1" x14ac:dyDescent="0.25">
      <c r="A55" s="14" t="s">
        <v>61</v>
      </c>
      <c r="B55" s="14" t="s">
        <v>116</v>
      </c>
      <c r="C55" s="8" t="s">
        <v>117</v>
      </c>
      <c r="D55" s="17" t="s">
        <v>138</v>
      </c>
      <c r="E55" s="16">
        <v>25000</v>
      </c>
      <c r="F55" s="16">
        <v>0</v>
      </c>
      <c r="G55" s="16">
        <f t="shared" si="2"/>
        <v>760</v>
      </c>
      <c r="H55" s="16">
        <f t="shared" si="0"/>
        <v>717.5</v>
      </c>
      <c r="I55" s="16">
        <v>25</v>
      </c>
      <c r="J55" s="16">
        <f t="shared" si="1"/>
        <v>23497.5</v>
      </c>
      <c r="K55" s="9" t="s">
        <v>13</v>
      </c>
    </row>
    <row r="56" spans="1:11" s="2" customFormat="1" ht="30" customHeight="1" x14ac:dyDescent="0.25">
      <c r="A56" s="8" t="s">
        <v>63</v>
      </c>
      <c r="B56" s="14" t="s">
        <v>118</v>
      </c>
      <c r="C56" s="8" t="s">
        <v>117</v>
      </c>
      <c r="D56" s="17" t="s">
        <v>137</v>
      </c>
      <c r="E56" s="16">
        <v>25000</v>
      </c>
      <c r="F56" s="16">
        <v>0</v>
      </c>
      <c r="G56" s="16">
        <f t="shared" ref="G56" si="6">E56*3.04%</f>
        <v>760</v>
      </c>
      <c r="H56" s="16">
        <f t="shared" ref="H56" si="7">E56*2.87%</f>
        <v>717.5</v>
      </c>
      <c r="I56" s="16">
        <v>25</v>
      </c>
      <c r="J56" s="16">
        <f t="shared" ref="J56" si="8">E56-F56-G56-H56-I56</f>
        <v>23497.5</v>
      </c>
      <c r="K56" s="9" t="s">
        <v>14</v>
      </c>
    </row>
    <row r="57" spans="1:11" s="2" customFormat="1" ht="30" customHeight="1" x14ac:dyDescent="0.25">
      <c r="A57" s="14" t="s">
        <v>64</v>
      </c>
      <c r="B57" s="8" t="s">
        <v>119</v>
      </c>
      <c r="C57" s="8" t="s">
        <v>117</v>
      </c>
      <c r="D57" s="17" t="s">
        <v>138</v>
      </c>
      <c r="E57" s="16">
        <v>26000</v>
      </c>
      <c r="F57" s="16">
        <v>0</v>
      </c>
      <c r="G57" s="16">
        <f t="shared" si="2"/>
        <v>790.4</v>
      </c>
      <c r="H57" s="16">
        <f t="shared" si="0"/>
        <v>746.2</v>
      </c>
      <c r="I57" s="16">
        <v>25</v>
      </c>
      <c r="J57" s="16">
        <f t="shared" si="1"/>
        <v>24438.399999999998</v>
      </c>
      <c r="K57" s="9" t="s">
        <v>13</v>
      </c>
    </row>
    <row r="58" spans="1:11" s="2" customFormat="1" ht="30" customHeight="1" x14ac:dyDescent="0.25">
      <c r="A58" s="8" t="s">
        <v>65</v>
      </c>
      <c r="B58" s="8" t="s">
        <v>120</v>
      </c>
      <c r="C58" s="8" t="s">
        <v>117</v>
      </c>
      <c r="D58" s="17" t="s">
        <v>138</v>
      </c>
      <c r="E58" s="16">
        <v>90000</v>
      </c>
      <c r="F58" s="16">
        <v>6339.67</v>
      </c>
      <c r="G58" s="16">
        <f t="shared" si="2"/>
        <v>2736</v>
      </c>
      <c r="H58" s="16">
        <f t="shared" si="0"/>
        <v>2583</v>
      </c>
      <c r="I58" s="16">
        <v>25</v>
      </c>
      <c r="J58" s="16">
        <f t="shared" si="1"/>
        <v>78316.33</v>
      </c>
      <c r="K58" s="9" t="s">
        <v>13</v>
      </c>
    </row>
    <row r="59" spans="1:11" s="2" customFormat="1" ht="30" customHeight="1" x14ac:dyDescent="0.25">
      <c r="A59" s="8" t="s">
        <v>66</v>
      </c>
      <c r="B59" s="14" t="s">
        <v>118</v>
      </c>
      <c r="C59" s="8" t="s">
        <v>117</v>
      </c>
      <c r="D59" s="17" t="s">
        <v>137</v>
      </c>
      <c r="E59" s="16">
        <v>25000</v>
      </c>
      <c r="F59" s="16">
        <v>0</v>
      </c>
      <c r="G59" s="16">
        <f t="shared" si="2"/>
        <v>760</v>
      </c>
      <c r="H59" s="16">
        <f t="shared" si="0"/>
        <v>717.5</v>
      </c>
      <c r="I59" s="16">
        <v>25</v>
      </c>
      <c r="J59" s="16">
        <f t="shared" si="1"/>
        <v>23497.5</v>
      </c>
      <c r="K59" s="9" t="s">
        <v>14</v>
      </c>
    </row>
    <row r="60" spans="1:11" s="2" customFormat="1" ht="30" customHeight="1" x14ac:dyDescent="0.25">
      <c r="A60" s="14" t="s">
        <v>67</v>
      </c>
      <c r="B60" s="14" t="s">
        <v>118</v>
      </c>
      <c r="C60" s="8" t="s">
        <v>117</v>
      </c>
      <c r="D60" s="17" t="s">
        <v>138</v>
      </c>
      <c r="E60" s="16">
        <v>25000</v>
      </c>
      <c r="F60" s="16">
        <v>0</v>
      </c>
      <c r="G60" s="16">
        <f t="shared" si="2"/>
        <v>760</v>
      </c>
      <c r="H60" s="16">
        <f t="shared" si="0"/>
        <v>717.5</v>
      </c>
      <c r="I60" s="16">
        <v>25</v>
      </c>
      <c r="J60" s="16">
        <f t="shared" si="1"/>
        <v>23497.5</v>
      </c>
      <c r="K60" s="9" t="s">
        <v>13</v>
      </c>
    </row>
    <row r="61" spans="1:11" s="2" customFormat="1" ht="30" customHeight="1" x14ac:dyDescent="0.25">
      <c r="A61" s="14" t="s">
        <v>62</v>
      </c>
      <c r="B61" s="14" t="s">
        <v>116</v>
      </c>
      <c r="C61" s="8" t="s">
        <v>117</v>
      </c>
      <c r="D61" s="17" t="s">
        <v>138</v>
      </c>
      <c r="E61" s="16">
        <v>25000</v>
      </c>
      <c r="F61" s="16">
        <v>0</v>
      </c>
      <c r="G61" s="16">
        <f t="shared" ref="G61:G62" si="9">E61*3.04%</f>
        <v>760</v>
      </c>
      <c r="H61" s="16">
        <f t="shared" ref="H61:H62" si="10">E61*2.87%</f>
        <v>717.5</v>
      </c>
      <c r="I61" s="16">
        <v>25</v>
      </c>
      <c r="J61" s="16">
        <f t="shared" ref="J61:J62" si="11">E61-F61-G61-H61-I61</f>
        <v>23497.5</v>
      </c>
      <c r="K61" s="9" t="s">
        <v>13</v>
      </c>
    </row>
    <row r="62" spans="1:11" s="2" customFormat="1" ht="30" customHeight="1" x14ac:dyDescent="0.25">
      <c r="A62" s="21" t="s">
        <v>146</v>
      </c>
      <c r="B62" s="22" t="s">
        <v>118</v>
      </c>
      <c r="C62" s="21" t="s">
        <v>117</v>
      </c>
      <c r="D62" s="23" t="s">
        <v>138</v>
      </c>
      <c r="E62" s="18">
        <v>17500</v>
      </c>
      <c r="F62" s="18">
        <v>0</v>
      </c>
      <c r="G62" s="18">
        <f t="shared" si="9"/>
        <v>532</v>
      </c>
      <c r="H62" s="18">
        <f t="shared" si="10"/>
        <v>502.25</v>
      </c>
      <c r="I62" s="18">
        <v>25</v>
      </c>
      <c r="J62" s="18">
        <f t="shared" si="11"/>
        <v>16440.75</v>
      </c>
      <c r="K62" s="9" t="s">
        <v>13</v>
      </c>
    </row>
    <row r="63" spans="1:11" s="2" customFormat="1" ht="30" customHeight="1" x14ac:dyDescent="0.25">
      <c r="A63" s="14" t="s">
        <v>68</v>
      </c>
      <c r="B63" s="14" t="s">
        <v>118</v>
      </c>
      <c r="C63" s="8" t="s">
        <v>117</v>
      </c>
      <c r="D63" s="17" t="s">
        <v>137</v>
      </c>
      <c r="E63" s="16">
        <v>25000</v>
      </c>
      <c r="F63" s="16">
        <v>0</v>
      </c>
      <c r="G63" s="16">
        <f t="shared" si="2"/>
        <v>760</v>
      </c>
      <c r="H63" s="16">
        <f t="shared" si="0"/>
        <v>717.5</v>
      </c>
      <c r="I63" s="16">
        <v>25</v>
      </c>
      <c r="J63" s="16">
        <f t="shared" si="1"/>
        <v>23497.5</v>
      </c>
      <c r="K63" s="9" t="s">
        <v>14</v>
      </c>
    </row>
    <row r="64" spans="1:11" s="2" customFormat="1" ht="30" customHeight="1" x14ac:dyDescent="0.25">
      <c r="A64" s="8" t="s">
        <v>69</v>
      </c>
      <c r="B64" s="14" t="s">
        <v>121</v>
      </c>
      <c r="C64" s="8" t="s">
        <v>117</v>
      </c>
      <c r="D64" s="17" t="s">
        <v>137</v>
      </c>
      <c r="E64" s="16">
        <v>55000</v>
      </c>
      <c r="F64" s="16">
        <v>2559.67</v>
      </c>
      <c r="G64" s="16">
        <f t="shared" si="2"/>
        <v>1672</v>
      </c>
      <c r="H64" s="16">
        <f t="shared" si="0"/>
        <v>1578.5</v>
      </c>
      <c r="I64" s="16">
        <v>25</v>
      </c>
      <c r="J64" s="16">
        <f t="shared" si="1"/>
        <v>49164.83</v>
      </c>
      <c r="K64" s="9" t="s">
        <v>14</v>
      </c>
    </row>
    <row r="65" spans="1:11" s="2" customFormat="1" ht="30" customHeight="1" x14ac:dyDescent="0.25">
      <c r="A65" s="8" t="s">
        <v>70</v>
      </c>
      <c r="B65" s="14" t="s">
        <v>122</v>
      </c>
      <c r="C65" s="8" t="s">
        <v>117</v>
      </c>
      <c r="D65" s="17" t="s">
        <v>137</v>
      </c>
      <c r="E65" s="16">
        <v>23625</v>
      </c>
      <c r="F65" s="16">
        <v>0</v>
      </c>
      <c r="G65" s="16">
        <f t="shared" si="2"/>
        <v>718.2</v>
      </c>
      <c r="H65" s="16">
        <f t="shared" si="0"/>
        <v>678.03750000000002</v>
      </c>
      <c r="I65" s="16">
        <v>25</v>
      </c>
      <c r="J65" s="16">
        <f t="shared" si="1"/>
        <v>22203.762500000001</v>
      </c>
      <c r="K65" s="9" t="s">
        <v>14</v>
      </c>
    </row>
    <row r="66" spans="1:11" s="2" customFormat="1" ht="30" customHeight="1" x14ac:dyDescent="0.25">
      <c r="A66" s="14" t="s">
        <v>71</v>
      </c>
      <c r="B66" s="8" t="s">
        <v>123</v>
      </c>
      <c r="C66" s="8" t="s">
        <v>117</v>
      </c>
      <c r="D66" s="17" t="s">
        <v>137</v>
      </c>
      <c r="E66" s="16">
        <v>130000</v>
      </c>
      <c r="F66" s="16">
        <v>18487.13</v>
      </c>
      <c r="G66" s="16">
        <f t="shared" si="2"/>
        <v>3952</v>
      </c>
      <c r="H66" s="16">
        <f t="shared" si="0"/>
        <v>3731</v>
      </c>
      <c r="I66" s="16">
        <f>25+2700.24</f>
        <v>2725.24</v>
      </c>
      <c r="J66" s="16">
        <f t="shared" si="1"/>
        <v>101104.62999999999</v>
      </c>
      <c r="K66" s="9" t="s">
        <v>14</v>
      </c>
    </row>
    <row r="67" spans="1:11" s="2" customFormat="1" ht="30" customHeight="1" x14ac:dyDescent="0.25">
      <c r="A67" s="14" t="s">
        <v>143</v>
      </c>
      <c r="B67" s="14" t="s">
        <v>125</v>
      </c>
      <c r="C67" s="8" t="s">
        <v>117</v>
      </c>
      <c r="D67" s="17" t="s">
        <v>137</v>
      </c>
      <c r="E67" s="16">
        <v>55000</v>
      </c>
      <c r="F67" s="16">
        <v>2357.16</v>
      </c>
      <c r="G67" s="16">
        <f t="shared" si="2"/>
        <v>1672</v>
      </c>
      <c r="H67" s="16">
        <f t="shared" si="0"/>
        <v>1578.5</v>
      </c>
      <c r="I67" s="18">
        <f>25+1350.12</f>
        <v>1375.12</v>
      </c>
      <c r="J67" s="16">
        <f t="shared" si="1"/>
        <v>48017.219999999994</v>
      </c>
      <c r="K67" s="9" t="s">
        <v>14</v>
      </c>
    </row>
    <row r="68" spans="1:11" s="2" customFormat="1" ht="27" customHeight="1" x14ac:dyDescent="0.25">
      <c r="A68" s="8" t="s">
        <v>73</v>
      </c>
      <c r="B68" s="14" t="s">
        <v>126</v>
      </c>
      <c r="C68" s="8" t="s">
        <v>117</v>
      </c>
      <c r="D68" s="17" t="s">
        <v>137</v>
      </c>
      <c r="E68" s="16">
        <v>55000</v>
      </c>
      <c r="F68" s="16">
        <v>2559.67</v>
      </c>
      <c r="G68" s="16">
        <f t="shared" si="2"/>
        <v>1672</v>
      </c>
      <c r="H68" s="16">
        <f t="shared" si="0"/>
        <v>1578.5</v>
      </c>
      <c r="I68" s="18">
        <f>25</f>
        <v>25</v>
      </c>
      <c r="J68" s="16">
        <f t="shared" si="1"/>
        <v>49164.83</v>
      </c>
      <c r="K68" s="9" t="s">
        <v>14</v>
      </c>
    </row>
    <row r="69" spans="1:11" s="2" customFormat="1" ht="30" customHeight="1" x14ac:dyDescent="0.25">
      <c r="A69" s="14" t="s">
        <v>72</v>
      </c>
      <c r="B69" s="8" t="s">
        <v>124</v>
      </c>
      <c r="C69" s="8" t="s">
        <v>117</v>
      </c>
      <c r="D69" s="17" t="s">
        <v>139</v>
      </c>
      <c r="E69" s="16">
        <v>110000</v>
      </c>
      <c r="F69" s="16">
        <v>7582.69</v>
      </c>
      <c r="G69" s="16">
        <f t="shared" si="2"/>
        <v>3344</v>
      </c>
      <c r="H69" s="16">
        <f t="shared" si="0"/>
        <v>3157</v>
      </c>
      <c r="I69" s="16">
        <v>25</v>
      </c>
      <c r="J69" s="16">
        <f t="shared" si="1"/>
        <v>95891.31</v>
      </c>
      <c r="K69" s="9" t="s">
        <v>13</v>
      </c>
    </row>
    <row r="70" spans="1:11" s="2" customFormat="1" ht="39.75" customHeight="1" x14ac:dyDescent="0.25">
      <c r="A70" s="14" t="s">
        <v>74</v>
      </c>
      <c r="B70" s="14" t="s">
        <v>127</v>
      </c>
      <c r="C70" s="8" t="s">
        <v>136</v>
      </c>
      <c r="D70" s="15" t="s">
        <v>23</v>
      </c>
      <c r="E70" s="16">
        <v>189000</v>
      </c>
      <c r="F70" s="16">
        <v>33240.910000000003</v>
      </c>
      <c r="G70" s="16">
        <v>4943.8</v>
      </c>
      <c r="H70" s="16">
        <f t="shared" si="0"/>
        <v>5424.3</v>
      </c>
      <c r="I70" s="16">
        <v>25</v>
      </c>
      <c r="J70" s="16">
        <f t="shared" si="1"/>
        <v>145365.99000000002</v>
      </c>
      <c r="K70" s="9" t="s">
        <v>13</v>
      </c>
    </row>
    <row r="71" spans="1:11" s="2" customFormat="1" ht="30" customHeight="1" x14ac:dyDescent="0.25">
      <c r="A71" s="14" t="s">
        <v>144</v>
      </c>
      <c r="B71" s="14" t="s">
        <v>129</v>
      </c>
      <c r="C71" s="8" t="s">
        <v>136</v>
      </c>
      <c r="D71" s="17" t="s">
        <v>137</v>
      </c>
      <c r="E71" s="16">
        <v>60000</v>
      </c>
      <c r="F71" s="16">
        <v>3486.65</v>
      </c>
      <c r="G71" s="16">
        <f t="shared" si="2"/>
        <v>1824</v>
      </c>
      <c r="H71" s="16">
        <f t="shared" si="0"/>
        <v>1722</v>
      </c>
      <c r="I71" s="16">
        <v>25</v>
      </c>
      <c r="J71" s="16">
        <f t="shared" si="1"/>
        <v>52942.35</v>
      </c>
      <c r="K71" s="9" t="s">
        <v>14</v>
      </c>
    </row>
    <row r="72" spans="1:11" s="2" customFormat="1" ht="30" customHeight="1" x14ac:dyDescent="0.25">
      <c r="A72" s="14" t="s">
        <v>75</v>
      </c>
      <c r="B72" s="14" t="s">
        <v>128</v>
      </c>
      <c r="C72" s="8" t="s">
        <v>136</v>
      </c>
      <c r="D72" s="17" t="s">
        <v>137</v>
      </c>
      <c r="E72" s="16">
        <v>32000</v>
      </c>
      <c r="F72" s="16">
        <v>0</v>
      </c>
      <c r="G72" s="16">
        <f t="shared" si="2"/>
        <v>972.8</v>
      </c>
      <c r="H72" s="16">
        <f t="shared" si="0"/>
        <v>918.4</v>
      </c>
      <c r="I72" s="16">
        <v>25</v>
      </c>
      <c r="J72" s="16">
        <f t="shared" si="1"/>
        <v>30083.8</v>
      </c>
      <c r="K72" s="9" t="s">
        <v>14</v>
      </c>
    </row>
    <row r="73" spans="1:11" s="2" customFormat="1" ht="30" customHeight="1" x14ac:dyDescent="0.25">
      <c r="A73" s="8" t="s">
        <v>76</v>
      </c>
      <c r="B73" s="14" t="s">
        <v>130</v>
      </c>
      <c r="C73" s="8" t="s">
        <v>136</v>
      </c>
      <c r="D73" s="17" t="s">
        <v>138</v>
      </c>
      <c r="E73" s="16">
        <v>70000</v>
      </c>
      <c r="F73" s="16">
        <v>0</v>
      </c>
      <c r="G73" s="16">
        <f t="shared" si="2"/>
        <v>2128</v>
      </c>
      <c r="H73" s="16">
        <f t="shared" si="0"/>
        <v>2009</v>
      </c>
      <c r="I73" s="16">
        <v>25</v>
      </c>
      <c r="J73" s="16">
        <f t="shared" si="1"/>
        <v>65838</v>
      </c>
      <c r="K73" s="9" t="s">
        <v>13</v>
      </c>
    </row>
    <row r="74" spans="1:11" s="2" customFormat="1" ht="30" customHeight="1" x14ac:dyDescent="0.25">
      <c r="A74" s="8" t="s">
        <v>77</v>
      </c>
      <c r="B74" s="14" t="s">
        <v>130</v>
      </c>
      <c r="C74" s="8" t="s">
        <v>136</v>
      </c>
      <c r="D74" s="17" t="s">
        <v>137</v>
      </c>
      <c r="E74" s="16">
        <v>70000</v>
      </c>
      <c r="F74" s="16">
        <v>5368.45</v>
      </c>
      <c r="G74" s="16">
        <f t="shared" si="2"/>
        <v>2128</v>
      </c>
      <c r="H74" s="16">
        <f t="shared" si="0"/>
        <v>2009</v>
      </c>
      <c r="I74" s="16">
        <v>25</v>
      </c>
      <c r="J74" s="16">
        <f t="shared" si="1"/>
        <v>60469.55</v>
      </c>
      <c r="K74" s="9" t="s">
        <v>14</v>
      </c>
    </row>
    <row r="75" spans="1:11" s="2" customFormat="1" ht="30" customHeight="1" x14ac:dyDescent="0.25">
      <c r="A75" s="14" t="s">
        <v>78</v>
      </c>
      <c r="B75" s="8" t="s">
        <v>131</v>
      </c>
      <c r="C75" s="8" t="s">
        <v>136</v>
      </c>
      <c r="D75" s="17" t="s">
        <v>137</v>
      </c>
      <c r="E75" s="16">
        <v>130000</v>
      </c>
      <c r="F75" s="16">
        <v>19162.189999999999</v>
      </c>
      <c r="G75" s="16">
        <f t="shared" si="2"/>
        <v>3952</v>
      </c>
      <c r="H75" s="16">
        <f t="shared" si="0"/>
        <v>3731</v>
      </c>
      <c r="I75" s="16">
        <v>25</v>
      </c>
      <c r="J75" s="16">
        <f t="shared" si="1"/>
        <v>103129.81</v>
      </c>
      <c r="K75" s="9" t="s">
        <v>14</v>
      </c>
    </row>
    <row r="76" spans="1:11" s="2" customFormat="1" ht="30" customHeight="1" x14ac:dyDescent="0.25">
      <c r="A76" s="8" t="s">
        <v>79</v>
      </c>
      <c r="B76" s="14" t="s">
        <v>132</v>
      </c>
      <c r="C76" s="8" t="s">
        <v>136</v>
      </c>
      <c r="D76" s="17" t="s">
        <v>137</v>
      </c>
      <c r="E76" s="16">
        <v>70000</v>
      </c>
      <c r="F76" s="16">
        <v>5368.45</v>
      </c>
      <c r="G76" s="16">
        <f t="shared" si="2"/>
        <v>2128</v>
      </c>
      <c r="H76" s="16">
        <f t="shared" si="0"/>
        <v>2009</v>
      </c>
      <c r="I76" s="16">
        <v>25</v>
      </c>
      <c r="J76" s="16">
        <f t="shared" si="1"/>
        <v>60469.55</v>
      </c>
      <c r="K76" s="9" t="s">
        <v>14</v>
      </c>
    </row>
    <row r="77" spans="1:11" s="2" customFormat="1" ht="30" customHeight="1" x14ac:dyDescent="0.25">
      <c r="A77" s="8" t="s">
        <v>80</v>
      </c>
      <c r="B77" s="14" t="s">
        <v>133</v>
      </c>
      <c r="C77" s="8" t="s">
        <v>136</v>
      </c>
      <c r="D77" s="17" t="s">
        <v>137</v>
      </c>
      <c r="E77" s="16">
        <v>120000</v>
      </c>
      <c r="F77" s="16">
        <v>16809.939999999999</v>
      </c>
      <c r="G77" s="16">
        <f t="shared" si="2"/>
        <v>3648</v>
      </c>
      <c r="H77" s="16">
        <f t="shared" si="0"/>
        <v>3444</v>
      </c>
      <c r="I77" s="16">
        <v>25</v>
      </c>
      <c r="J77" s="16">
        <f t="shared" si="1"/>
        <v>96073.06</v>
      </c>
      <c r="K77" s="9" t="s">
        <v>14</v>
      </c>
    </row>
    <row r="78" spans="1:11" s="2" customFormat="1" ht="30" customHeight="1" x14ac:dyDescent="0.25">
      <c r="A78" s="8" t="s">
        <v>81</v>
      </c>
      <c r="B78" s="8" t="s">
        <v>134</v>
      </c>
      <c r="C78" s="8" t="s">
        <v>136</v>
      </c>
      <c r="D78" s="17" t="s">
        <v>137</v>
      </c>
      <c r="E78" s="16">
        <v>130000</v>
      </c>
      <c r="F78" s="16">
        <v>19162.189999999999</v>
      </c>
      <c r="G78" s="16">
        <f t="shared" si="2"/>
        <v>3952</v>
      </c>
      <c r="H78" s="16">
        <f t="shared" si="0"/>
        <v>3731</v>
      </c>
      <c r="I78" s="16">
        <v>25</v>
      </c>
      <c r="J78" s="16">
        <f t="shared" si="1"/>
        <v>103129.81</v>
      </c>
      <c r="K78" s="9" t="s">
        <v>14</v>
      </c>
    </row>
    <row r="79" spans="1:11" s="2" customFormat="1" ht="30" customHeight="1" x14ac:dyDescent="0.25">
      <c r="A79" s="8" t="s">
        <v>82</v>
      </c>
      <c r="B79" s="14" t="s">
        <v>132</v>
      </c>
      <c r="C79" s="8" t="s">
        <v>136</v>
      </c>
      <c r="D79" s="17" t="s">
        <v>137</v>
      </c>
      <c r="E79" s="16">
        <v>70000</v>
      </c>
      <c r="F79" s="16">
        <v>5368.45</v>
      </c>
      <c r="G79" s="16">
        <f t="shared" si="2"/>
        <v>2128</v>
      </c>
      <c r="H79" s="16">
        <f t="shared" si="0"/>
        <v>2009</v>
      </c>
      <c r="I79" s="16">
        <v>25</v>
      </c>
      <c r="J79" s="16">
        <f t="shared" si="1"/>
        <v>60469.55</v>
      </c>
      <c r="K79" s="9" t="s">
        <v>14</v>
      </c>
    </row>
    <row r="80" spans="1:11" s="2" customFormat="1" ht="30" customHeight="1" x14ac:dyDescent="0.25">
      <c r="A80" s="8" t="s">
        <v>145</v>
      </c>
      <c r="B80" s="14" t="s">
        <v>135</v>
      </c>
      <c r="C80" s="8" t="s">
        <v>22</v>
      </c>
      <c r="D80" s="17" t="s">
        <v>138</v>
      </c>
      <c r="E80" s="16">
        <v>25000</v>
      </c>
      <c r="F80" s="16">
        <v>0</v>
      </c>
      <c r="G80" s="16">
        <v>0</v>
      </c>
      <c r="H80" s="16">
        <v>0</v>
      </c>
      <c r="I80" s="16">
        <v>0</v>
      </c>
      <c r="J80" s="16">
        <f t="shared" ref="J80:J85" si="12">E80-F80-G80-H80-I80</f>
        <v>25000</v>
      </c>
      <c r="K80" s="9" t="s">
        <v>13</v>
      </c>
    </row>
    <row r="81" spans="1:17" s="2" customFormat="1" ht="30" customHeight="1" x14ac:dyDescent="0.25">
      <c r="A81" s="14" t="s">
        <v>85</v>
      </c>
      <c r="B81" s="14" t="s">
        <v>135</v>
      </c>
      <c r="C81" s="8" t="s">
        <v>22</v>
      </c>
      <c r="D81" s="17" t="s">
        <v>138</v>
      </c>
      <c r="E81" s="16">
        <v>25000</v>
      </c>
      <c r="F81" s="16">
        <v>0</v>
      </c>
      <c r="G81" s="16">
        <v>0</v>
      </c>
      <c r="H81" s="16">
        <v>0</v>
      </c>
      <c r="I81" s="16">
        <v>0</v>
      </c>
      <c r="J81" s="16">
        <f t="shared" si="12"/>
        <v>25000</v>
      </c>
      <c r="K81" s="9" t="s">
        <v>13</v>
      </c>
      <c r="O81" s="11"/>
      <c r="P81" s="11"/>
      <c r="Q81" s="11"/>
    </row>
    <row r="82" spans="1:17" s="2" customFormat="1" ht="30" customHeight="1" x14ac:dyDescent="0.25">
      <c r="A82" s="14" t="s">
        <v>87</v>
      </c>
      <c r="B82" s="14" t="s">
        <v>135</v>
      </c>
      <c r="C82" s="8" t="s">
        <v>22</v>
      </c>
      <c r="D82" s="17" t="s">
        <v>137</v>
      </c>
      <c r="E82" s="16">
        <v>15000</v>
      </c>
      <c r="F82" s="16">
        <v>0</v>
      </c>
      <c r="G82" s="16">
        <v>0</v>
      </c>
      <c r="H82" s="16">
        <v>0</v>
      </c>
      <c r="I82" s="16">
        <v>0</v>
      </c>
      <c r="J82" s="16">
        <f t="shared" si="12"/>
        <v>15000</v>
      </c>
      <c r="K82" s="9" t="s">
        <v>14</v>
      </c>
    </row>
    <row r="83" spans="1:17" s="2" customFormat="1" ht="30" customHeight="1" x14ac:dyDescent="0.25">
      <c r="A83" s="14" t="s">
        <v>83</v>
      </c>
      <c r="B83" s="14" t="s">
        <v>135</v>
      </c>
      <c r="C83" s="8" t="s">
        <v>22</v>
      </c>
      <c r="D83" s="17" t="s">
        <v>138</v>
      </c>
      <c r="E83" s="16">
        <v>25000</v>
      </c>
      <c r="F83" s="16">
        <v>0</v>
      </c>
      <c r="G83" s="16">
        <v>0</v>
      </c>
      <c r="H83" s="16">
        <v>0</v>
      </c>
      <c r="I83" s="16">
        <v>0</v>
      </c>
      <c r="J83" s="16">
        <f t="shared" si="12"/>
        <v>25000</v>
      </c>
      <c r="K83" s="9" t="s">
        <v>13</v>
      </c>
    </row>
    <row r="84" spans="1:17" s="2" customFormat="1" ht="30" customHeight="1" x14ac:dyDescent="0.25">
      <c r="A84" s="14" t="s">
        <v>84</v>
      </c>
      <c r="B84" s="14" t="s">
        <v>135</v>
      </c>
      <c r="C84" s="8" t="s">
        <v>22</v>
      </c>
      <c r="D84" s="17" t="s">
        <v>138</v>
      </c>
      <c r="E84" s="16">
        <v>15000</v>
      </c>
      <c r="F84" s="16">
        <v>0</v>
      </c>
      <c r="G84" s="16">
        <v>0</v>
      </c>
      <c r="H84" s="16">
        <v>0</v>
      </c>
      <c r="I84" s="16">
        <v>0</v>
      </c>
      <c r="J84" s="16">
        <f t="shared" si="12"/>
        <v>15000</v>
      </c>
      <c r="K84" s="9" t="s">
        <v>13</v>
      </c>
      <c r="O84" s="12"/>
      <c r="P84" s="12"/>
      <c r="Q84" s="12"/>
    </row>
    <row r="85" spans="1:17" s="2" customFormat="1" ht="30" customHeight="1" x14ac:dyDescent="0.25">
      <c r="A85" s="14" t="s">
        <v>86</v>
      </c>
      <c r="B85" s="14" t="s">
        <v>135</v>
      </c>
      <c r="C85" s="8" t="s">
        <v>22</v>
      </c>
      <c r="D85" s="17" t="s">
        <v>138</v>
      </c>
      <c r="E85" s="16">
        <v>25000</v>
      </c>
      <c r="F85" s="16">
        <v>0</v>
      </c>
      <c r="G85" s="16">
        <v>0</v>
      </c>
      <c r="H85" s="16">
        <v>0</v>
      </c>
      <c r="I85" s="16">
        <v>0</v>
      </c>
      <c r="J85" s="16">
        <f t="shared" si="12"/>
        <v>25000</v>
      </c>
      <c r="K85" s="9" t="s">
        <v>13</v>
      </c>
    </row>
    <row r="86" spans="1:17" x14ac:dyDescent="0.25">
      <c r="A86" s="28" t="s">
        <v>0</v>
      </c>
      <c r="B86" s="29"/>
      <c r="C86" s="29"/>
      <c r="D86" s="30"/>
      <c r="E86" s="19">
        <f t="shared" ref="E86:J86" si="13">SUM(E15:E85)</f>
        <v>4899125</v>
      </c>
      <c r="F86" s="19">
        <f t="shared" si="13"/>
        <v>471201.53000000014</v>
      </c>
      <c r="G86" s="19">
        <f t="shared" si="13"/>
        <v>140721.60000000001</v>
      </c>
      <c r="H86" s="19">
        <f t="shared" si="13"/>
        <v>136873.88750000001</v>
      </c>
      <c r="I86" s="19">
        <f t="shared" si="13"/>
        <v>17826.439999999999</v>
      </c>
      <c r="J86" s="19">
        <f t="shared" si="13"/>
        <v>4132501.5425000009</v>
      </c>
      <c r="K86" s="10"/>
    </row>
    <row r="87" spans="1:17" x14ac:dyDescent="0.25">
      <c r="H87" s="5"/>
    </row>
    <row r="88" spans="1:17" x14ac:dyDescent="0.25">
      <c r="F88" s="20"/>
      <c r="G88" s="20"/>
      <c r="H88" s="5"/>
      <c r="I88" s="20"/>
      <c r="J88" s="20"/>
    </row>
    <row r="89" spans="1:17" x14ac:dyDescent="0.25">
      <c r="H89" s="5"/>
    </row>
    <row r="90" spans="1:17" x14ac:dyDescent="0.25">
      <c r="F90" s="1"/>
      <c r="G90" s="1"/>
      <c r="H90" s="1"/>
      <c r="I90" s="1"/>
      <c r="J90" s="1"/>
    </row>
    <row r="92" spans="1:17" x14ac:dyDescent="0.25">
      <c r="F92" s="1"/>
      <c r="G92" s="1"/>
      <c r="H92" s="1"/>
      <c r="I92" s="1"/>
      <c r="J92" s="1"/>
    </row>
    <row r="93" spans="1:17" x14ac:dyDescent="0.25">
      <c r="F93" s="5"/>
    </row>
    <row r="94" spans="1:17" ht="15" customHeight="1" x14ac:dyDescent="0.25">
      <c r="A94" s="24" t="s">
        <v>2</v>
      </c>
      <c r="B94" s="24"/>
      <c r="D94" s="3"/>
      <c r="E94" s="3"/>
      <c r="F94" s="3"/>
      <c r="G94" s="3"/>
      <c r="H94" s="13"/>
      <c r="I94" s="13"/>
      <c r="J94" s="13"/>
      <c r="K94" s="3"/>
    </row>
    <row r="95" spans="1:17" ht="15.75" customHeight="1" x14ac:dyDescent="0.25">
      <c r="A95" s="25" t="s">
        <v>17</v>
      </c>
      <c r="B95" s="25"/>
      <c r="C95" s="12"/>
      <c r="D95" s="12"/>
      <c r="E95" s="12"/>
      <c r="F95" s="12"/>
      <c r="G95" s="12"/>
      <c r="H95" s="25" t="s">
        <v>1</v>
      </c>
      <c r="I95" s="25"/>
      <c r="J95" s="25"/>
      <c r="K95" s="12"/>
    </row>
    <row r="96" spans="1:17" ht="15.75" customHeight="1" x14ac:dyDescent="0.25">
      <c r="A96" s="26" t="s">
        <v>3</v>
      </c>
      <c r="B96" s="26"/>
      <c r="C96" s="11"/>
      <c r="D96" s="11"/>
      <c r="E96" s="11"/>
      <c r="F96" s="11"/>
      <c r="G96" s="11"/>
      <c r="H96" s="26" t="s">
        <v>16</v>
      </c>
      <c r="I96" s="26"/>
      <c r="J96" s="26"/>
      <c r="K96" s="11"/>
    </row>
  </sheetData>
  <mergeCells count="20">
    <mergeCell ref="A8:E8"/>
    <mergeCell ref="A86:D86"/>
    <mergeCell ref="F12:I12"/>
    <mergeCell ref="J12:J14"/>
    <mergeCell ref="K12:K14"/>
    <mergeCell ref="E12:E14"/>
    <mergeCell ref="D12:D14"/>
    <mergeCell ref="C12:C14"/>
    <mergeCell ref="B12:B14"/>
    <mergeCell ref="A12:A14"/>
    <mergeCell ref="F13:F14"/>
    <mergeCell ref="G13:G14"/>
    <mergeCell ref="H13:H14"/>
    <mergeCell ref="I13:I14"/>
    <mergeCell ref="A10:K10"/>
    <mergeCell ref="A94:B94"/>
    <mergeCell ref="A95:B95"/>
    <mergeCell ref="A96:B96"/>
    <mergeCell ref="H95:J95"/>
    <mergeCell ref="H96:J96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2022-08</vt:lpstr>
      <vt:lpstr>'CNCCMDL Nómina Gral.  2022-08'!Títulos_a_imprimir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COM20-3</cp:lastModifiedBy>
  <cp:lastPrinted>2022-09-05T13:45:57Z</cp:lastPrinted>
  <dcterms:created xsi:type="dcterms:W3CDTF">2017-05-22T18:01:49Z</dcterms:created>
  <dcterms:modified xsi:type="dcterms:W3CDTF">2022-09-06T17:23:27Z</dcterms:modified>
</cp:coreProperties>
</file>