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m_veras_cambioclimaticogobdo_onmicrosoft_com/Documents/DIVISION FINANCIERA/DIGEPRES/PRESUPUESTO/"/>
    </mc:Choice>
  </mc:AlternateContent>
  <xr:revisionPtr revIDLastSave="35" documentId="8_{07C1CFC4-543E-4AD8-A6B8-88CCA42730AC}" xr6:coauthVersionLast="47" xr6:coauthVersionMax="47" xr10:uidLastSave="{AF513B23-3CA6-4F51-9BA0-BB1BA04FEEEE}"/>
  <bookViews>
    <workbookView xWindow="-120" yWindow="-120" windowWidth="29040" windowHeight="15720" tabRatio="881" xr2:uid="{00000000-000D-0000-FFFF-FFFF00000000}"/>
  </bookViews>
  <sheets>
    <sheet name="Plantilla Ejecución (2025-04)" sheetId="31" r:id="rId1"/>
  </sheets>
  <definedNames>
    <definedName name="_xlnm.Print_Area" localSheetId="0">'Plantilla Ejecución (2025-04)'!$A$1:$I$114</definedName>
    <definedName name="_xlnm.Print_Titles" localSheetId="0">'Plantilla Ejecución (2025-04)'!$11:$11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31" l="1"/>
  <c r="I14" i="31"/>
  <c r="I15" i="31"/>
  <c r="I16" i="31"/>
  <c r="I17" i="31"/>
  <c r="I18" i="31"/>
  <c r="I19" i="31"/>
  <c r="I20" i="31"/>
  <c r="I21" i="31"/>
  <c r="I22" i="31"/>
  <c r="I23" i="31"/>
  <c r="I24" i="31"/>
  <c r="I25" i="31"/>
  <c r="I26" i="31"/>
  <c r="I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41" i="31"/>
  <c r="I42" i="31"/>
  <c r="I43" i="31"/>
  <c r="I44" i="31"/>
  <c r="I45" i="31"/>
  <c r="I46" i="31"/>
  <c r="I47" i="31"/>
  <c r="I48" i="31"/>
  <c r="I49" i="31"/>
  <c r="I50" i="31"/>
  <c r="I51" i="31"/>
  <c r="I52" i="31"/>
  <c r="I53" i="31"/>
  <c r="I54" i="31"/>
  <c r="I55" i="31"/>
  <c r="I56" i="31"/>
  <c r="I57" i="31"/>
  <c r="I58" i="31"/>
  <c r="I59" i="31"/>
  <c r="I60" i="31"/>
  <c r="I61" i="31"/>
  <c r="I62" i="31"/>
  <c r="I63" i="31"/>
  <c r="I64" i="31"/>
  <c r="I65" i="31"/>
  <c r="I66" i="31"/>
  <c r="I67" i="31"/>
  <c r="I68" i="31"/>
  <c r="I69" i="31"/>
  <c r="I70" i="31"/>
  <c r="I71" i="31"/>
  <c r="I72" i="31"/>
  <c r="I73" i="31"/>
  <c r="I74" i="31"/>
  <c r="I75" i="31"/>
  <c r="I76" i="31"/>
  <c r="I78" i="31"/>
  <c r="I79" i="31"/>
  <c r="I80" i="31"/>
  <c r="I81" i="31"/>
  <c r="I82" i="31"/>
  <c r="I83" i="31"/>
  <c r="I84" i="31"/>
  <c r="I85" i="31"/>
  <c r="I86" i="31"/>
  <c r="I87" i="31"/>
  <c r="I88" i="31"/>
  <c r="I89" i="31"/>
  <c r="I12" i="31"/>
  <c r="H88" i="31"/>
  <c r="H86" i="31"/>
  <c r="H83" i="31"/>
  <c r="H80" i="31"/>
  <c r="H79" i="31"/>
  <c r="H77" i="31"/>
  <c r="I77" i="31" s="1"/>
  <c r="H73" i="31"/>
  <c r="H70" i="31"/>
  <c r="H65" i="31"/>
  <c r="H55" i="31"/>
  <c r="H47" i="31"/>
  <c r="H39" i="31"/>
  <c r="G86" i="31"/>
  <c r="G83" i="31"/>
  <c r="G80" i="31"/>
  <c r="G79" i="31"/>
  <c r="G88" i="31" s="1"/>
  <c r="G77" i="31"/>
  <c r="G73" i="31"/>
  <c r="G70" i="31"/>
  <c r="G65" i="31"/>
  <c r="G55" i="31"/>
  <c r="G47" i="31"/>
  <c r="G39" i="31"/>
  <c r="F86" i="31"/>
  <c r="F83" i="31"/>
  <c r="F80" i="31"/>
  <c r="F77" i="31"/>
  <c r="F73" i="31"/>
  <c r="F70" i="31"/>
  <c r="F65" i="31"/>
  <c r="F55" i="31"/>
  <c r="F47" i="31"/>
  <c r="F39" i="31"/>
  <c r="E77" i="31"/>
  <c r="C77" i="31"/>
  <c r="H90" i="31" l="1"/>
  <c r="I90" i="31" s="1"/>
  <c r="F79" i="31"/>
  <c r="G90" i="31"/>
  <c r="D73" i="31"/>
  <c r="E73" i="31"/>
  <c r="D70" i="31"/>
  <c r="E70" i="31"/>
  <c r="D65" i="31"/>
  <c r="E65" i="31"/>
  <c r="D55" i="31"/>
  <c r="E55" i="31"/>
  <c r="D47" i="31"/>
  <c r="E47" i="31"/>
  <c r="D39" i="31"/>
  <c r="E39" i="31"/>
  <c r="D86" i="31"/>
  <c r="C86" i="31"/>
  <c r="D83" i="31"/>
  <c r="C83" i="31"/>
  <c r="D80" i="31"/>
  <c r="C80" i="31"/>
  <c r="C73" i="31"/>
  <c r="C70" i="31"/>
  <c r="C65" i="31"/>
  <c r="C47" i="31"/>
  <c r="C39" i="31"/>
  <c r="C55" i="31"/>
  <c r="D29" i="31"/>
  <c r="D19" i="31"/>
  <c r="D13" i="31"/>
  <c r="F88" i="31" l="1"/>
  <c r="D79" i="31"/>
  <c r="D88" i="31" s="1"/>
  <c r="C79" i="31"/>
  <c r="C88" i="31" s="1"/>
  <c r="C90" i="31" s="1"/>
  <c r="D12" i="31"/>
  <c r="D77" i="31" s="1"/>
  <c r="B71" i="31"/>
  <c r="B72" i="31"/>
  <c r="B74" i="31"/>
  <c r="B75" i="31"/>
  <c r="B76" i="31"/>
  <c r="B61" i="31"/>
  <c r="B62" i="31"/>
  <c r="B63" i="31"/>
  <c r="B64" i="31"/>
  <c r="B66" i="31"/>
  <c r="B67" i="31"/>
  <c r="B68" i="31"/>
  <c r="B69" i="31"/>
  <c r="B49" i="31"/>
  <c r="B50" i="31"/>
  <c r="B51" i="31"/>
  <c r="B52" i="31"/>
  <c r="B53" i="31"/>
  <c r="B54" i="31"/>
  <c r="B57" i="31"/>
  <c r="B58" i="31"/>
  <c r="B59" i="31"/>
  <c r="B60" i="31"/>
  <c r="B40" i="31"/>
  <c r="B41" i="31"/>
  <c r="B42" i="31"/>
  <c r="B43" i="31"/>
  <c r="B44" i="31"/>
  <c r="B45" i="31"/>
  <c r="B46" i="31"/>
  <c r="B48" i="31"/>
  <c r="B33" i="31"/>
  <c r="B34" i="31"/>
  <c r="B35" i="31"/>
  <c r="B36" i="31"/>
  <c r="B37" i="31"/>
  <c r="B38" i="31"/>
  <c r="B26" i="31"/>
  <c r="B27" i="31"/>
  <c r="B28" i="31"/>
  <c r="B31" i="31"/>
  <c r="B32" i="31"/>
  <c r="B21" i="31"/>
  <c r="B22" i="31"/>
  <c r="B23" i="31"/>
  <c r="B24" i="31"/>
  <c r="B25" i="31"/>
  <c r="B17" i="31"/>
  <c r="B18" i="31"/>
  <c r="B15" i="31"/>
  <c r="B81" i="31"/>
  <c r="B82" i="31"/>
  <c r="B84" i="31"/>
  <c r="B85" i="31"/>
  <c r="B87" i="31"/>
  <c r="F90" i="31" l="1"/>
  <c r="B16" i="31"/>
  <c r="B56" i="31"/>
  <c r="B20" i="31"/>
  <c r="B30" i="31"/>
  <c r="B14" i="31"/>
  <c r="D90" i="31"/>
  <c r="J86" i="31"/>
  <c r="E86" i="31"/>
  <c r="J83" i="31"/>
  <c r="E83" i="31"/>
  <c r="J80" i="31"/>
  <c r="E80" i="31"/>
  <c r="J73" i="31"/>
  <c r="J70" i="31"/>
  <c r="J65" i="31"/>
  <c r="J55" i="31"/>
  <c r="J47" i="31"/>
  <c r="J39" i="31"/>
  <c r="J29" i="31"/>
  <c r="E29" i="31"/>
  <c r="J19" i="31"/>
  <c r="J13" i="31"/>
  <c r="V12" i="31"/>
  <c r="O12" i="31"/>
  <c r="P12" i="31" s="1"/>
  <c r="Q12" i="31" s="1"/>
  <c r="R12" i="31" s="1"/>
  <c r="S12" i="31" s="1"/>
  <c r="T12" i="31" s="1"/>
  <c r="B83" i="31" l="1"/>
  <c r="B80" i="31"/>
  <c r="B65" i="31"/>
  <c r="B70" i="31"/>
  <c r="B73" i="31"/>
  <c r="B47" i="31"/>
  <c r="B55" i="31"/>
  <c r="B29" i="31"/>
  <c r="B86" i="31"/>
  <c r="J12" i="31"/>
  <c r="J77" i="31" s="1"/>
  <c r="J79" i="31"/>
  <c r="J88" i="31" s="1"/>
  <c r="E79" i="31"/>
  <c r="U11" i="31"/>
  <c r="V11" i="31" s="1"/>
  <c r="B79" i="31" l="1"/>
  <c r="B13" i="31"/>
  <c r="E88" i="31"/>
  <c r="J90" i="31"/>
  <c r="B88" i="31" l="1"/>
  <c r="E90" i="31"/>
  <c r="B90" i="31" l="1"/>
  <c r="B19" i="31"/>
  <c r="B77" i="31"/>
  <c r="B12" i="31"/>
  <c r="B39" i="31"/>
</calcChain>
</file>

<file path=xl/sharedStrings.xml><?xml version="1.0" encoding="utf-8"?>
<sst xmlns="http://schemas.openxmlformats.org/spreadsheetml/2006/main" count="100" uniqueCount="99">
  <si>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</si>
  <si>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</si>
  <si>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</si>
  <si>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de Gastos y Aplicaciones Financieras </t>
  </si>
  <si>
    <t xml:space="preserve">3. Se presenta la clasificación objetal del gasto al nivel de cuenta. </t>
  </si>
  <si>
    <t>En RD$</t>
  </si>
  <si>
    <t>4. Fecha de imputación: último día del mes analizado</t>
  </si>
  <si>
    <t>Detalle</t>
  </si>
  <si>
    <t xml:space="preserve">Total </t>
  </si>
  <si>
    <t xml:space="preserve">Enero 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</si>
  <si>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</si>
  <si>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</si>
  <si>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</si>
  <si>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</si>
  <si>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</si>
  <si>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</si>
  <si>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</si>
  <si>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</si>
  <si>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</si>
  <si>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</si>
  <si>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</si>
  <si>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</si>
  <si>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</si>
  <si>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</si>
  <si>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</si>
  <si>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</si>
  <si>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</si>
  <si>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</si>
  <si>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</si>
  <si>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</si>
  <si>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</si>
  <si>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</si>
  <si>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</si>
  <si>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</si>
  <si>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</si>
  <si>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</si>
  <si>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</si>
  <si>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</si>
  <si>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</si>
  <si>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</si>
  <si>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</si>
  <si>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</si>
  <si>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</si>
  <si>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</si>
  <si>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</si>
  <si>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</si>
  <si>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</si>
  <si>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</si>
  <si>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</si>
  <si>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</si>
  <si>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</si>
  <si>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</si>
  <si>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</si>
  <si>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</si>
  <si>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</si>
  <si>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</si>
  <si>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</si>
  <si>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</si>
  <si>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</si>
  <si>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</si>
  <si>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</si>
  <si>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</si>
  <si>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</si>
  <si>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</si>
  <si>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</si>
  <si>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</si>
  <si>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</si>
  <si>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</si>
  <si>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</si>
  <si>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</si>
  <si>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</si>
  <si>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</si>
  <si>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</si>
  <si>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</si>
  <si>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</si>
  <si>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</si>
  <si>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</si>
  <si>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</si>
  <si>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</si>
  <si>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</si>
  <si>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</si>
  <si>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</si>
  <si>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</si>
  <si>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</si>
  <si>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</si>
  <si>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</si>
  <si>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</si>
  <si>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</si>
  <si>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1. Gasto devengado</t>
  </si>
  <si>
    <t>2. Se presenta el gasto por mes; cada mes se debe actualizar el gasto devengado de los meses anteriores</t>
  </si>
  <si>
    <t>3. Se presenta la clasificación objetal del gasto al nivel de cuenta</t>
  </si>
  <si>
    <t>5. Fecha de registro: el día 10 del mes siguiente al analizado</t>
  </si>
  <si>
    <t>6. Fuente: Sistema de Información de la Gestión Financiera (SIGEF)</t>
  </si>
  <si>
    <t xml:space="preserve">Presupuesto Aprobado </t>
  </si>
  <si>
    <t xml:space="preserve">Presupuesto Modificado </t>
  </si>
  <si>
    <t>Año 2025</t>
  </si>
  <si>
    <t>Febrero</t>
  </si>
  <si>
    <t>Marzo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</si>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</sst>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5"/>
      <name val="Calibri"/>
      <family val="2"/>
      <scheme val="minor"/>
    </font>
    <font>
      <sz val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43" fontId="1" fillId="0" borderId="0" xfId="1" applyFont="1" applyAlignment="1">
      <alignment vertical="center"/>
    </xf>
    <xf numFmtId="0" fontId="0" fillId="0" borderId="0" xfId="0" applyAlignment="1">
      <alignment vertical="center"/>
    </xf>
    <xf numFmtId="43" fontId="1" fillId="0" borderId="1" xfId="1" applyFont="1" applyBorder="1" applyAlignment="1">
      <alignment horizontal="right" vertical="center" wrapText="1"/>
    </xf>
    <xf numFmtId="43" fontId="1" fillId="0" borderId="0" xfId="1" applyFont="1" applyAlignment="1">
      <alignment horizontal="right" vertical="center" wrapText="1"/>
    </xf>
    <xf numFmtId="43" fontId="0" fillId="0" borderId="0" xfId="1" applyFont="1" applyAlignment="1">
      <alignment horizontal="right" vertical="center"/>
    </xf>
    <xf numFmtId="43" fontId="0" fillId="0" borderId="0" xfId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0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43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9" fontId="1" fillId="0" borderId="0" xfId="2" applyFont="1" applyAlignment="1">
      <alignment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3" fontId="6" fillId="0" borderId="1" xfId="1" applyFont="1" applyBorder="1" applyAlignment="1">
      <alignment vertical="center" wrapText="1"/>
    </xf>
    <xf numFmtId="43" fontId="6" fillId="0" borderId="0" xfId="1" applyFont="1" applyAlignment="1">
      <alignment vertical="center" wrapText="1"/>
    </xf>
    <xf numFmtId="43" fontId="7" fillId="0" borderId="0" xfId="1" applyFont="1" applyBorder="1" applyAlignment="1">
      <alignment vertical="center" wrapText="1"/>
    </xf>
    <xf numFmtId="43" fontId="7" fillId="0" borderId="0" xfId="1" applyFont="1" applyAlignment="1">
      <alignment vertical="center" wrapText="1"/>
    </xf>
    <xf numFmtId="43" fontId="6" fillId="2" borderId="2" xfId="1" applyFont="1" applyFill="1" applyBorder="1" applyAlignment="1">
      <alignment vertical="center" wrapText="1"/>
    </xf>
    <xf numFmtId="43" fontId="6" fillId="0" borderId="1" xfId="1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43" fontId="0" fillId="0" borderId="0" xfId="1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43" fontId="7" fillId="0" borderId="0" xfId="1" applyFont="1" applyAlignment="1">
      <alignment horizontal="right" vertical="center" wrapText="1"/>
    </xf>
    <xf numFmtId="43" fontId="6" fillId="0" borderId="1" xfId="1" applyFont="1" applyBorder="1" applyAlignment="1">
      <alignment horizontal="right" vertical="center" wrapText="1"/>
    </xf>
    <xf numFmtId="43" fontId="6" fillId="0" borderId="0" xfId="1" applyFont="1" applyAlignment="1">
      <alignment horizontal="right" vertical="center" wrapText="1"/>
    </xf>
    <xf numFmtId="43" fontId="6" fillId="2" borderId="2" xfId="1" applyFont="1" applyFill="1" applyBorder="1" applyAlignment="1">
      <alignment horizontal="right" vertical="center" wrapText="1"/>
    </xf>
    <xf numFmtId="43" fontId="7" fillId="0" borderId="0" xfId="1" applyFont="1" applyAlignment="1">
      <alignment horizontal="right" vertical="center"/>
    </xf>
    <xf numFmtId="43" fontId="6" fillId="3" borderId="2" xfId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12" fillId="0" borderId="0" xfId="0" applyFont="1" applyAlignment="1">
      <alignment vertical="center"/>
    </xf>
    <xf numFmtId="43" fontId="12" fillId="0" borderId="0" xfId="1" applyFont="1" applyAlignment="1">
      <alignment horizontal="right" vertical="center"/>
    </xf>
    <xf numFmtId="0" fontId="10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43" fontId="10" fillId="3" borderId="0" xfId="1" applyFont="1" applyFill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43" fontId="7" fillId="0" borderId="0" xfId="1" applyFont="1" applyBorder="1" applyAlignment="1">
      <alignment horizontal="center" vertical="center" wrapText="1"/>
    </xf>
    <xf numFmtId="43" fontId="7" fillId="0" borderId="0" xfId="1" applyFont="1" applyAlignment="1">
      <alignment horizontal="center" vertical="center" wrapText="1"/>
    </xf>
    <xf numFmtId="43" fontId="6" fillId="2" borderId="2" xfId="1" applyFont="1" applyFill="1" applyBorder="1" applyAlignment="1">
      <alignment horizontal="center" vertical="center" wrapText="1"/>
    </xf>
    <xf numFmtId="43" fontId="12" fillId="0" borderId="0" xfId="1" applyFont="1" applyAlignment="1">
      <alignment horizontal="center" vertical="center"/>
    </xf>
    <xf numFmtId="43" fontId="6" fillId="3" borderId="2" xfId="1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0</xdr:row>
      <xdr:rowOff>114300</xdr:rowOff>
    </xdr:from>
    <xdr:to>
      <xdr:col>4</xdr:col>
      <xdr:colOff>666198</xdr:colOff>
      <xdr:row>6</xdr:row>
      <xdr:rowOff>78900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E85752-DD36-42D6-9196-666DED385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4325" y="114300"/>
          <a:ext cx="1447248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1419225</xdr:colOff>
      <xdr:row>101</xdr:row>
      <xdr:rowOff>161925</xdr:rowOff>
    </xdr:from>
    <xdr:to>
      <xdr:col>7</xdr:col>
      <xdr:colOff>466725</xdr:colOff>
      <xdr:row>113</xdr:row>
      <xdr:rowOff>152942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6686FD-C044-4EA3-8CCD-081E2671C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9225" y="28470225"/>
          <a:ext cx="6724650" cy="22770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B1BAA-CAA9-4AC5-A7B7-424C5992E8B6}">
  <sheetPr>
    <tabColor theme="5" tint="-0.249977111117893"/>
    <pageSetUpPr fitToPage="1"/>
  </sheetPr>
  <dimension ref="A1:V102"/>
  <sheetViews>
    <sheetView showGridLines="0" tabSelected="1" view="pageBreakPreview" topLeftCell="A88" zoomScaleNormal="100" zoomScaleSheetLayoutView="100" workbookViewId="0">
      <selection activeCell="A72" sqref="A72:I114"/>
    </sheetView>
  </sheetViews>
  <sheetFormatPr baseColWidth="10" defaultColWidth="9.140625" defaultRowHeight="15" x14ac:dyDescent="0.25"/>
  <cols>
    <col min="1" max="1" width="40.5703125" customWidth="1"/>
    <col min="2" max="2" width="14.140625" style="7" hidden="1" customWidth="1"/>
    <col min="3" max="3" width="16.28515625" style="7" customWidth="1"/>
    <col min="4" max="4" width="16.7109375" style="40" customWidth="1"/>
    <col min="5" max="8" width="13.85546875" customWidth="1"/>
    <col min="9" max="9" width="15.7109375" customWidth="1"/>
    <col min="10" max="10" width="8.7109375" hidden="1" customWidth="1"/>
    <col min="11" max="11" width="96.7109375" bestFit="1" customWidth="1"/>
    <col min="13" max="20" width="6" bestFit="1" customWidth="1"/>
    <col min="21" max="22" width="7" bestFit="1" customWidth="1"/>
  </cols>
  <sheetData>
    <row r="1" spans="1:22" s="7" customFormat="1" ht="18.75" x14ac:dyDescent="0.25">
      <c r="A1" s="55"/>
      <c r="B1" s="55"/>
      <c r="C1" s="55"/>
      <c r="D1" s="55"/>
      <c r="E1" s="55"/>
      <c r="F1" s="55"/>
      <c r="G1" s="55"/>
      <c r="H1" s="55"/>
      <c r="I1" s="55"/>
      <c r="J1" s="55"/>
    </row>
    <row r="2" spans="1:22" s="7" customFormat="1" ht="18.75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21"/>
      <c r="K2" s="22" t="s">
        <v>0</v>
      </c>
    </row>
    <row r="3" spans="1:22" s="7" customFormat="1" ht="18.75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21"/>
      <c r="K3" s="15" t="s">
        <v>1</v>
      </c>
    </row>
    <row r="4" spans="1:22" s="7" customFormat="1" ht="18.75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21"/>
      <c r="K4" s="15" t="s">
        <v>2</v>
      </c>
    </row>
    <row r="5" spans="1:22" s="7" customFormat="1" ht="18.75" customHeight="1" x14ac:dyDescent="0.25">
      <c r="A5" s="55"/>
      <c r="B5" s="55"/>
      <c r="C5" s="55"/>
      <c r="D5" s="55"/>
      <c r="E5" s="55"/>
      <c r="F5" s="55"/>
      <c r="G5" s="55"/>
      <c r="H5" s="55"/>
      <c r="I5" s="55"/>
      <c r="J5" s="21"/>
      <c r="K5" s="15" t="s">
        <v>4</v>
      </c>
    </row>
    <row r="6" spans="1:22" s="31" customFormat="1" ht="8.25" x14ac:dyDescent="0.25">
      <c r="A6" s="29"/>
      <c r="B6" s="29"/>
      <c r="C6" s="29"/>
      <c r="D6" s="33"/>
      <c r="E6" s="29"/>
      <c r="F6" s="29"/>
      <c r="G6" s="29"/>
      <c r="H6" s="29"/>
      <c r="I6" s="29"/>
      <c r="J6" s="29"/>
      <c r="K6" s="30"/>
    </row>
    <row r="7" spans="1:22" s="7" customFormat="1" ht="18.75" customHeight="1" x14ac:dyDescent="0.25">
      <c r="A7" s="55" t="s">
        <v>95</v>
      </c>
      <c r="B7" s="55"/>
      <c r="C7" s="55"/>
      <c r="D7" s="55"/>
      <c r="E7" s="55"/>
      <c r="F7" s="55"/>
      <c r="G7" s="55"/>
      <c r="H7" s="55"/>
      <c r="I7" s="55"/>
      <c r="J7" s="21"/>
      <c r="K7" s="15"/>
    </row>
    <row r="8" spans="1:22" s="7" customFormat="1" ht="15.75" customHeight="1" x14ac:dyDescent="0.25">
      <c r="A8" s="56" t="s">
        <v>3</v>
      </c>
      <c r="B8" s="56"/>
      <c r="C8" s="56"/>
      <c r="D8" s="56"/>
      <c r="E8" s="56"/>
      <c r="F8" s="56"/>
      <c r="G8" s="56"/>
      <c r="H8" s="56"/>
      <c r="I8" s="56"/>
      <c r="J8" s="56"/>
    </row>
    <row r="9" spans="1:22" s="7" customFormat="1" ht="15" customHeight="1" x14ac:dyDescent="0.25">
      <c r="A9" s="57" t="s">
        <v>5</v>
      </c>
      <c r="B9" s="57"/>
      <c r="C9" s="57"/>
      <c r="D9" s="57"/>
      <c r="E9" s="57"/>
      <c r="F9" s="57"/>
      <c r="G9" s="57"/>
      <c r="H9" s="57"/>
      <c r="I9" s="57"/>
      <c r="J9" s="57"/>
    </row>
    <row r="10" spans="1:22" s="7" customFormat="1" ht="15" customHeight="1" x14ac:dyDescent="0.25">
      <c r="A10" s="57"/>
      <c r="B10" s="57"/>
      <c r="C10" s="57"/>
      <c r="D10" s="57"/>
      <c r="E10" s="57"/>
      <c r="F10" s="57"/>
      <c r="G10" s="57"/>
      <c r="H10" s="57"/>
      <c r="I10" s="57"/>
    </row>
    <row r="11" spans="1:22" s="7" customFormat="1" ht="31.5" x14ac:dyDescent="0.25">
      <c r="A11" s="19" t="s">
        <v>7</v>
      </c>
      <c r="B11" s="20" t="s">
        <v>8</v>
      </c>
      <c r="C11" s="46" t="s">
        <v>93</v>
      </c>
      <c r="D11" s="46" t="s">
        <v>94</v>
      </c>
      <c r="E11" s="45" t="s">
        <v>9</v>
      </c>
      <c r="F11" s="45" t="s">
        <v>96</v>
      </c>
      <c r="G11" s="45" t="s">
        <v>97</v>
      </c>
      <c r="H11" s="45" t="s">
        <v>98</v>
      </c>
      <c r="I11" s="44" t="s">
        <v>8</v>
      </c>
      <c r="J11" s="20" t="s">
        <v>10</v>
      </c>
      <c r="U11" s="16">
        <f>SUM(M12:U12)</f>
        <v>11.029108875781253</v>
      </c>
      <c r="V11" s="16">
        <f>+U11+V12</f>
        <v>13.989108875781252</v>
      </c>
    </row>
    <row r="12" spans="1:22" s="17" customFormat="1" x14ac:dyDescent="0.25">
      <c r="A12" s="1" t="s">
        <v>11</v>
      </c>
      <c r="B12" s="8">
        <f t="shared" ref="B12:B43" si="0">SUM(E12:J12)</f>
        <v>60348789.180000007</v>
      </c>
      <c r="C12" s="23">
        <v>125570500</v>
      </c>
      <c r="D12" s="47">
        <f>D13+D19+D29+D55</f>
        <v>0</v>
      </c>
      <c r="E12" s="23">
        <v>6383090.5</v>
      </c>
      <c r="F12" s="23">
        <v>8128288.9800000004</v>
      </c>
      <c r="G12" s="23">
        <v>7785551.8700000001</v>
      </c>
      <c r="H12" s="23">
        <v>7877463.2400000002</v>
      </c>
      <c r="I12" s="28">
        <f>SUM(E12:E12)+F12+G12+H12</f>
        <v>30174394.590000004</v>
      </c>
      <c r="J12" s="8">
        <f t="shared" ref="J12" si="1">J13+J19+J29+J39+J47+J55+J65+J70+J73</f>
        <v>0</v>
      </c>
      <c r="M12" s="6">
        <v>1</v>
      </c>
      <c r="N12" s="6">
        <v>1.05</v>
      </c>
      <c r="O12" s="6">
        <f>+N12*1.05</f>
        <v>1.1025</v>
      </c>
      <c r="P12" s="6">
        <f t="shared" ref="P12:T12" si="2">+O12*1.05</f>
        <v>1.1576250000000001</v>
      </c>
      <c r="Q12" s="6">
        <f t="shared" si="2"/>
        <v>1.2155062500000002</v>
      </c>
      <c r="R12" s="6">
        <f t="shared" si="2"/>
        <v>1.2762815625000004</v>
      </c>
      <c r="S12" s="6">
        <f t="shared" si="2"/>
        <v>1.3400956406250004</v>
      </c>
      <c r="T12" s="6">
        <f t="shared" si="2"/>
        <v>1.4071004226562505</v>
      </c>
      <c r="U12" s="6">
        <v>1.48</v>
      </c>
      <c r="V12" s="6">
        <f>+U12*2</f>
        <v>2.96</v>
      </c>
    </row>
    <row r="13" spans="1:22" s="17" customFormat="1" ht="30" customHeight="1" x14ac:dyDescent="0.25">
      <c r="A13" s="2" t="s">
        <v>12</v>
      </c>
      <c r="B13" s="9">
        <f t="shared" si="0"/>
        <v>45930743.140000001</v>
      </c>
      <c r="C13" s="24">
        <v>85756229</v>
      </c>
      <c r="D13" s="48">
        <f t="shared" ref="D13:J13" si="3">SUM(D14:D18)</f>
        <v>0</v>
      </c>
      <c r="E13" s="24">
        <v>5703653.5300000003</v>
      </c>
      <c r="F13" s="24">
        <v>5681986.8600000003</v>
      </c>
      <c r="G13" s="24">
        <v>5916957.7800000003</v>
      </c>
      <c r="H13" s="24">
        <v>5662773.4000000004</v>
      </c>
      <c r="I13" s="24">
        <f t="shared" ref="I13:I76" si="4">SUM(E13:E13)+F13+G13+H13</f>
        <v>22965371.57</v>
      </c>
      <c r="J13" s="9">
        <f t="shared" si="3"/>
        <v>0</v>
      </c>
      <c r="M13" s="18"/>
    </row>
    <row r="14" spans="1:22" s="7" customFormat="1" x14ac:dyDescent="0.25">
      <c r="A14" s="3" t="s">
        <v>13</v>
      </c>
      <c r="B14" s="11">
        <f t="shared" si="0"/>
        <v>39784074.660000004</v>
      </c>
      <c r="C14" s="25">
        <v>66050733</v>
      </c>
      <c r="D14" s="49">
        <v>0</v>
      </c>
      <c r="E14" s="26">
        <v>4918100</v>
      </c>
      <c r="F14" s="26">
        <v>4918100</v>
      </c>
      <c r="G14" s="26">
        <v>5161297.05</v>
      </c>
      <c r="H14" s="26">
        <v>4894540.28</v>
      </c>
      <c r="I14" s="24">
        <f t="shared" si="4"/>
        <v>19892037.330000002</v>
      </c>
      <c r="J14" s="11">
        <v>0</v>
      </c>
    </row>
    <row r="15" spans="1:22" s="7" customFormat="1" x14ac:dyDescent="0.25">
      <c r="A15" s="3" t="s">
        <v>14</v>
      </c>
      <c r="B15" s="11">
        <f t="shared" si="0"/>
        <v>256666.66</v>
      </c>
      <c r="C15" s="25">
        <v>10723000</v>
      </c>
      <c r="D15" s="49">
        <v>0</v>
      </c>
      <c r="E15" s="26">
        <v>50000</v>
      </c>
      <c r="F15" s="26">
        <v>28333.33</v>
      </c>
      <c r="G15" s="26">
        <v>25000</v>
      </c>
      <c r="H15" s="26">
        <v>25000</v>
      </c>
      <c r="I15" s="24">
        <f t="shared" si="4"/>
        <v>128333.33</v>
      </c>
      <c r="J15" s="11">
        <v>0</v>
      </c>
    </row>
    <row r="16" spans="1:22" s="7" customFormat="1" ht="19.5" customHeight="1" x14ac:dyDescent="0.25">
      <c r="A16" s="3" t="s">
        <v>15</v>
      </c>
      <c r="B16" s="11">
        <f t="shared" si="0"/>
        <v>0</v>
      </c>
      <c r="C16" s="26">
        <v>0</v>
      </c>
      <c r="D16" s="50">
        <v>0</v>
      </c>
      <c r="E16" s="26">
        <v>0</v>
      </c>
      <c r="F16" s="26">
        <v>0</v>
      </c>
      <c r="G16" s="26">
        <v>0</v>
      </c>
      <c r="H16" s="26">
        <v>0</v>
      </c>
      <c r="I16" s="24">
        <f t="shared" si="4"/>
        <v>0</v>
      </c>
      <c r="J16" s="11">
        <v>0</v>
      </c>
    </row>
    <row r="17" spans="1:10" s="7" customFormat="1" x14ac:dyDescent="0.25">
      <c r="A17" s="3" t="s">
        <v>16</v>
      </c>
      <c r="B17" s="11">
        <f t="shared" si="0"/>
        <v>0</v>
      </c>
      <c r="C17" s="26">
        <v>0</v>
      </c>
      <c r="D17" s="50">
        <v>0</v>
      </c>
      <c r="E17" s="26">
        <v>0</v>
      </c>
      <c r="F17" s="26">
        <v>0</v>
      </c>
      <c r="G17" s="26">
        <v>0</v>
      </c>
      <c r="H17" s="26">
        <v>0</v>
      </c>
      <c r="I17" s="24">
        <f t="shared" si="4"/>
        <v>0</v>
      </c>
      <c r="J17" s="11">
        <v>0</v>
      </c>
    </row>
    <row r="18" spans="1:10" s="7" customFormat="1" ht="30" x14ac:dyDescent="0.25">
      <c r="A18" s="3" t="s">
        <v>17</v>
      </c>
      <c r="B18" s="11">
        <f t="shared" si="0"/>
        <v>5890001.8200000003</v>
      </c>
      <c r="C18" s="25">
        <v>8982496</v>
      </c>
      <c r="D18" s="49">
        <v>0</v>
      </c>
      <c r="E18" s="26">
        <v>735553.53</v>
      </c>
      <c r="F18" s="26">
        <v>735553.53</v>
      </c>
      <c r="G18" s="26">
        <v>730660.73</v>
      </c>
      <c r="H18" s="26">
        <v>743233.12</v>
      </c>
      <c r="I18" s="24">
        <f t="shared" si="4"/>
        <v>2945000.91</v>
      </c>
      <c r="J18" s="11">
        <v>0</v>
      </c>
    </row>
    <row r="19" spans="1:10" s="17" customFormat="1" x14ac:dyDescent="0.25">
      <c r="A19" s="2" t="s">
        <v>18</v>
      </c>
      <c r="B19" s="9">
        <f t="shared" si="0"/>
        <v>12249549.699999999</v>
      </c>
      <c r="C19" s="24">
        <v>33632430</v>
      </c>
      <c r="D19" s="48">
        <f t="shared" ref="D19:J19" si="5">SUM(D20:D28)</f>
        <v>0</v>
      </c>
      <c r="E19" s="24">
        <v>679436.97</v>
      </c>
      <c r="F19" s="24">
        <v>2307901.1</v>
      </c>
      <c r="G19" s="24">
        <v>1762746.94</v>
      </c>
      <c r="H19" s="24">
        <v>1374689.84</v>
      </c>
      <c r="I19" s="24">
        <f t="shared" si="4"/>
        <v>6124774.8499999996</v>
      </c>
      <c r="J19" s="9">
        <f t="shared" si="5"/>
        <v>0</v>
      </c>
    </row>
    <row r="20" spans="1:10" s="7" customFormat="1" x14ac:dyDescent="0.25">
      <c r="A20" s="3" t="s">
        <v>19</v>
      </c>
      <c r="B20" s="11">
        <f t="shared" si="0"/>
        <v>2201077.92</v>
      </c>
      <c r="C20" s="25">
        <v>3756000</v>
      </c>
      <c r="D20" s="49">
        <v>0</v>
      </c>
      <c r="E20" s="26">
        <v>286649.03999999998</v>
      </c>
      <c r="F20" s="26">
        <v>306346.2</v>
      </c>
      <c r="G20" s="26">
        <v>274644.21999999997</v>
      </c>
      <c r="H20" s="26">
        <v>232899.5</v>
      </c>
      <c r="I20" s="24">
        <f t="shared" si="4"/>
        <v>1100538.96</v>
      </c>
      <c r="J20" s="11">
        <v>0</v>
      </c>
    </row>
    <row r="21" spans="1:10" s="7" customFormat="1" ht="27" customHeight="1" x14ac:dyDescent="0.25">
      <c r="A21" s="3" t="s">
        <v>20</v>
      </c>
      <c r="B21" s="11">
        <f t="shared" si="0"/>
        <v>0</v>
      </c>
      <c r="C21" s="25">
        <v>0</v>
      </c>
      <c r="D21" s="49">
        <v>0</v>
      </c>
      <c r="E21" s="26">
        <v>0</v>
      </c>
      <c r="F21" s="26">
        <v>0</v>
      </c>
      <c r="G21" s="26">
        <v>0</v>
      </c>
      <c r="H21" s="26">
        <v>0</v>
      </c>
      <c r="I21" s="24">
        <f t="shared" si="4"/>
        <v>0</v>
      </c>
      <c r="J21" s="11">
        <v>0</v>
      </c>
    </row>
    <row r="22" spans="1:10" s="7" customFormat="1" x14ac:dyDescent="0.25">
      <c r="A22" s="3" t="s">
        <v>21</v>
      </c>
      <c r="B22" s="11">
        <f t="shared" si="0"/>
        <v>1066598.48</v>
      </c>
      <c r="C22" s="25">
        <v>514908</v>
      </c>
      <c r="D22" s="49">
        <v>0</v>
      </c>
      <c r="E22" s="26">
        <v>0</v>
      </c>
      <c r="F22" s="26">
        <v>448070.28</v>
      </c>
      <c r="G22" s="26">
        <v>46914.879999999997</v>
      </c>
      <c r="H22" s="26">
        <v>38314.080000000002</v>
      </c>
      <c r="I22" s="24">
        <f t="shared" si="4"/>
        <v>533299.24</v>
      </c>
      <c r="J22" s="11">
        <v>0</v>
      </c>
    </row>
    <row r="23" spans="1:10" s="7" customFormat="1" ht="18" customHeight="1" x14ac:dyDescent="0.25">
      <c r="A23" s="3" t="s">
        <v>22</v>
      </c>
      <c r="B23" s="11">
        <f t="shared" si="0"/>
        <v>384202.9</v>
      </c>
      <c r="C23" s="25">
        <v>200000</v>
      </c>
      <c r="D23" s="49">
        <v>0</v>
      </c>
      <c r="E23" s="26">
        <v>0</v>
      </c>
      <c r="F23" s="26">
        <v>192101.45</v>
      </c>
      <c r="G23" s="26">
        <v>0</v>
      </c>
      <c r="H23" s="26">
        <v>0</v>
      </c>
      <c r="I23" s="24">
        <f t="shared" si="4"/>
        <v>192101.45</v>
      </c>
      <c r="J23" s="11">
        <v>0</v>
      </c>
    </row>
    <row r="24" spans="1:10" s="7" customFormat="1" x14ac:dyDescent="0.25">
      <c r="A24" s="3" t="s">
        <v>23</v>
      </c>
      <c r="B24" s="11">
        <f t="shared" si="0"/>
        <v>0</v>
      </c>
      <c r="C24" s="25">
        <v>13700000</v>
      </c>
      <c r="D24" s="49">
        <v>0</v>
      </c>
      <c r="E24" s="26">
        <v>0</v>
      </c>
      <c r="F24" s="26">
        <v>0</v>
      </c>
      <c r="G24" s="26">
        <v>0</v>
      </c>
      <c r="H24" s="26">
        <v>0</v>
      </c>
      <c r="I24" s="24">
        <f t="shared" si="4"/>
        <v>0</v>
      </c>
      <c r="J24" s="11">
        <v>0</v>
      </c>
    </row>
    <row r="25" spans="1:10" s="7" customFormat="1" x14ac:dyDescent="0.25">
      <c r="A25" s="3" t="s">
        <v>24</v>
      </c>
      <c r="B25" s="11">
        <f t="shared" si="0"/>
        <v>3769974.66</v>
      </c>
      <c r="C25" s="25">
        <v>5359736</v>
      </c>
      <c r="D25" s="49">
        <v>0</v>
      </c>
      <c r="E25" s="26">
        <v>392787.93</v>
      </c>
      <c r="F25" s="26">
        <v>719844.96</v>
      </c>
      <c r="G25" s="26">
        <v>393986.36</v>
      </c>
      <c r="H25" s="26">
        <v>378368.08</v>
      </c>
      <c r="I25" s="24">
        <f t="shared" si="4"/>
        <v>1884987.33</v>
      </c>
      <c r="J25" s="11">
        <v>0</v>
      </c>
    </row>
    <row r="26" spans="1:10" s="7" customFormat="1" ht="45" x14ac:dyDescent="0.25">
      <c r="A26" s="3" t="s">
        <v>25</v>
      </c>
      <c r="B26" s="11">
        <f t="shared" si="0"/>
        <v>185683.56</v>
      </c>
      <c r="C26" s="25">
        <v>696000</v>
      </c>
      <c r="D26" s="49">
        <v>0</v>
      </c>
      <c r="E26" s="26">
        <v>0</v>
      </c>
      <c r="F26" s="26">
        <v>31152</v>
      </c>
      <c r="G26" s="26">
        <v>15190.79</v>
      </c>
      <c r="H26" s="26">
        <v>46498.99</v>
      </c>
      <c r="I26" s="24">
        <f t="shared" si="4"/>
        <v>92841.78</v>
      </c>
      <c r="J26" s="11">
        <v>0</v>
      </c>
    </row>
    <row r="27" spans="1:10" s="7" customFormat="1" ht="30" x14ac:dyDescent="0.25">
      <c r="A27" s="3" t="s">
        <v>26</v>
      </c>
      <c r="B27" s="11">
        <f t="shared" si="0"/>
        <v>1485560</v>
      </c>
      <c r="C27" s="25">
        <v>2553786</v>
      </c>
      <c r="D27" s="49">
        <v>0</v>
      </c>
      <c r="E27" s="26">
        <v>0</v>
      </c>
      <c r="F27" s="26">
        <v>0</v>
      </c>
      <c r="G27" s="26">
        <v>540000</v>
      </c>
      <c r="H27" s="26">
        <v>202780</v>
      </c>
      <c r="I27" s="24">
        <f t="shared" si="4"/>
        <v>742780</v>
      </c>
      <c r="J27" s="11">
        <v>0</v>
      </c>
    </row>
    <row r="28" spans="1:10" s="7" customFormat="1" ht="30" x14ac:dyDescent="0.25">
      <c r="A28" s="3" t="s">
        <v>27</v>
      </c>
      <c r="B28" s="11">
        <f t="shared" si="0"/>
        <v>3156452.1799999997</v>
      </c>
      <c r="C28" s="25">
        <v>6852000</v>
      </c>
      <c r="D28" s="49">
        <v>0</v>
      </c>
      <c r="E28" s="26">
        <v>0</v>
      </c>
      <c r="F28" s="26">
        <v>610386.21</v>
      </c>
      <c r="G28" s="26">
        <v>492010.69</v>
      </c>
      <c r="H28" s="26">
        <v>475829.19</v>
      </c>
      <c r="I28" s="24">
        <f t="shared" si="4"/>
        <v>1578226.0899999999</v>
      </c>
      <c r="J28" s="11">
        <v>0</v>
      </c>
    </row>
    <row r="29" spans="1:10" s="17" customFormat="1" x14ac:dyDescent="0.25">
      <c r="A29" s="2" t="s">
        <v>28</v>
      </c>
      <c r="B29" s="9">
        <f t="shared" si="0"/>
        <v>2168496.34</v>
      </c>
      <c r="C29" s="24">
        <v>5351222</v>
      </c>
      <c r="D29" s="48">
        <f t="shared" ref="D29:J29" si="6">SUM(D30:D38)</f>
        <v>0</v>
      </c>
      <c r="E29" s="24">
        <f t="shared" si="6"/>
        <v>0</v>
      </c>
      <c r="F29" s="24">
        <v>138401.01999999999</v>
      </c>
      <c r="G29" s="24">
        <v>105847.15</v>
      </c>
      <c r="H29" s="24">
        <v>840000</v>
      </c>
      <c r="I29" s="24">
        <f t="shared" si="4"/>
        <v>1084248.17</v>
      </c>
      <c r="J29" s="9">
        <f t="shared" si="6"/>
        <v>0</v>
      </c>
    </row>
    <row r="30" spans="1:10" s="7" customFormat="1" ht="30" x14ac:dyDescent="0.25">
      <c r="A30" s="3" t="s">
        <v>29</v>
      </c>
      <c r="B30" s="11">
        <f t="shared" si="0"/>
        <v>73438.52</v>
      </c>
      <c r="C30" s="25">
        <v>180000</v>
      </c>
      <c r="D30" s="49">
        <v>0</v>
      </c>
      <c r="E30" s="26">
        <v>0</v>
      </c>
      <c r="F30" s="26">
        <v>0</v>
      </c>
      <c r="G30" s="26">
        <v>36719.26</v>
      </c>
      <c r="H30" s="26">
        <v>0</v>
      </c>
      <c r="I30" s="24">
        <f t="shared" si="4"/>
        <v>36719.26</v>
      </c>
      <c r="J30" s="11">
        <v>0</v>
      </c>
    </row>
    <row r="31" spans="1:10" s="7" customFormat="1" x14ac:dyDescent="0.25">
      <c r="A31" s="3" t="s">
        <v>30</v>
      </c>
      <c r="B31" s="11">
        <f t="shared" si="0"/>
        <v>0</v>
      </c>
      <c r="C31" s="25">
        <v>200000</v>
      </c>
      <c r="D31" s="49">
        <v>0</v>
      </c>
      <c r="E31" s="26">
        <v>0</v>
      </c>
      <c r="F31" s="26">
        <v>0</v>
      </c>
      <c r="G31" s="26">
        <v>0</v>
      </c>
      <c r="H31" s="26">
        <v>0</v>
      </c>
      <c r="I31" s="24">
        <f t="shared" si="4"/>
        <v>0</v>
      </c>
      <c r="J31" s="11">
        <v>0</v>
      </c>
    </row>
    <row r="32" spans="1:10" s="7" customFormat="1" ht="30" x14ac:dyDescent="0.25">
      <c r="A32" s="3" t="s">
        <v>31</v>
      </c>
      <c r="B32" s="11">
        <f t="shared" si="0"/>
        <v>50220.800000000003</v>
      </c>
      <c r="C32" s="25">
        <v>190200</v>
      </c>
      <c r="D32" s="49">
        <v>0</v>
      </c>
      <c r="E32" s="26">
        <v>0</v>
      </c>
      <c r="F32" s="26">
        <v>19942</v>
      </c>
      <c r="G32" s="26">
        <v>5168.3999999999996</v>
      </c>
      <c r="H32" s="26">
        <v>0</v>
      </c>
      <c r="I32" s="24">
        <f t="shared" si="4"/>
        <v>25110.400000000001</v>
      </c>
      <c r="J32" s="11">
        <v>0</v>
      </c>
    </row>
    <row r="33" spans="1:10" s="7" customFormat="1" x14ac:dyDescent="0.25">
      <c r="A33" s="3" t="s">
        <v>32</v>
      </c>
      <c r="B33" s="11">
        <f t="shared" si="0"/>
        <v>0</v>
      </c>
      <c r="C33" s="26">
        <v>0</v>
      </c>
      <c r="D33" s="49">
        <v>0</v>
      </c>
      <c r="E33" s="26">
        <v>0</v>
      </c>
      <c r="F33" s="26">
        <v>0</v>
      </c>
      <c r="G33" s="26">
        <v>0</v>
      </c>
      <c r="H33" s="26">
        <v>0</v>
      </c>
      <c r="I33" s="24">
        <f t="shared" si="4"/>
        <v>0</v>
      </c>
      <c r="J33" s="11">
        <v>0</v>
      </c>
    </row>
    <row r="34" spans="1:10" s="7" customFormat="1" ht="24" customHeight="1" x14ac:dyDescent="0.25">
      <c r="A34" s="3" t="s">
        <v>33</v>
      </c>
      <c r="B34" s="11">
        <f t="shared" si="0"/>
        <v>59999.98</v>
      </c>
      <c r="C34" s="26">
        <v>0</v>
      </c>
      <c r="D34" s="49">
        <v>0</v>
      </c>
      <c r="E34" s="26">
        <v>0</v>
      </c>
      <c r="F34" s="26">
        <v>0</v>
      </c>
      <c r="G34" s="26">
        <v>29999.99</v>
      </c>
      <c r="H34" s="26">
        <v>0</v>
      </c>
      <c r="I34" s="24">
        <f t="shared" si="4"/>
        <v>29999.99</v>
      </c>
      <c r="J34" s="11">
        <v>0</v>
      </c>
    </row>
    <row r="35" spans="1:10" s="7" customFormat="1" ht="27.75" customHeight="1" x14ac:dyDescent="0.25">
      <c r="A35" s="3" t="s">
        <v>34</v>
      </c>
      <c r="B35" s="11">
        <f t="shared" si="0"/>
        <v>1680000</v>
      </c>
      <c r="C35" s="26">
        <v>0</v>
      </c>
      <c r="D35" s="50">
        <v>0</v>
      </c>
      <c r="E35" s="26">
        <v>0</v>
      </c>
      <c r="F35" s="26">
        <v>0</v>
      </c>
      <c r="G35" s="26">
        <v>0</v>
      </c>
      <c r="H35" s="26">
        <v>840000</v>
      </c>
      <c r="I35" s="24">
        <f t="shared" si="4"/>
        <v>840000</v>
      </c>
      <c r="J35" s="11">
        <v>0</v>
      </c>
    </row>
    <row r="36" spans="1:10" s="7" customFormat="1" ht="30" x14ac:dyDescent="0.25">
      <c r="A36" s="3" t="s">
        <v>35</v>
      </c>
      <c r="B36" s="11">
        <f t="shared" si="0"/>
        <v>0</v>
      </c>
      <c r="C36" s="25">
        <v>4250000</v>
      </c>
      <c r="D36" s="49">
        <v>0</v>
      </c>
      <c r="E36" s="26">
        <v>0</v>
      </c>
      <c r="F36" s="26">
        <v>0</v>
      </c>
      <c r="G36" s="26">
        <v>0</v>
      </c>
      <c r="H36" s="26">
        <v>0</v>
      </c>
      <c r="I36" s="24">
        <f t="shared" si="4"/>
        <v>0</v>
      </c>
      <c r="J36" s="11">
        <v>0</v>
      </c>
    </row>
    <row r="37" spans="1:10" s="7" customFormat="1" ht="33.75" customHeight="1" x14ac:dyDescent="0.25">
      <c r="A37" s="3" t="s">
        <v>36</v>
      </c>
      <c r="B37" s="11">
        <f t="shared" si="0"/>
        <v>0</v>
      </c>
      <c r="C37" s="26">
        <v>0</v>
      </c>
      <c r="D37" s="50">
        <v>0</v>
      </c>
      <c r="E37" s="26">
        <v>0</v>
      </c>
      <c r="F37" s="26">
        <v>0</v>
      </c>
      <c r="G37" s="26">
        <v>0</v>
      </c>
      <c r="H37" s="26">
        <v>0</v>
      </c>
      <c r="I37" s="24">
        <f t="shared" si="4"/>
        <v>0</v>
      </c>
      <c r="J37" s="11">
        <v>0</v>
      </c>
    </row>
    <row r="38" spans="1:10" s="7" customFormat="1" x14ac:dyDescent="0.25">
      <c r="A38" s="3" t="s">
        <v>37</v>
      </c>
      <c r="B38" s="11">
        <f t="shared" si="0"/>
        <v>304837.04000000004</v>
      </c>
      <c r="C38" s="25">
        <v>531022</v>
      </c>
      <c r="D38" s="49">
        <v>0</v>
      </c>
      <c r="E38" s="26">
        <v>0</v>
      </c>
      <c r="F38" s="26">
        <v>118459.02</v>
      </c>
      <c r="G38" s="26">
        <v>33959.5</v>
      </c>
      <c r="H38" s="26">
        <v>0</v>
      </c>
      <c r="I38" s="24">
        <f t="shared" si="4"/>
        <v>152418.52000000002</v>
      </c>
      <c r="J38" s="11">
        <v>0</v>
      </c>
    </row>
    <row r="39" spans="1:10" s="17" customFormat="1" x14ac:dyDescent="0.25">
      <c r="A39" s="2" t="s">
        <v>38</v>
      </c>
      <c r="B39" s="9">
        <f t="shared" si="0"/>
        <v>0</v>
      </c>
      <c r="C39" s="24">
        <f t="shared" ref="C39:E39" si="7">SUM(C40:C46)</f>
        <v>0</v>
      </c>
      <c r="D39" s="48">
        <f t="shared" si="7"/>
        <v>0</v>
      </c>
      <c r="E39" s="24">
        <f t="shared" si="7"/>
        <v>0</v>
      </c>
      <c r="F39" s="24">
        <f t="shared" ref="F39:G39" si="8">SUM(F40:F46)</f>
        <v>0</v>
      </c>
      <c r="G39" s="24">
        <f t="shared" si="8"/>
        <v>0</v>
      </c>
      <c r="H39" s="24">
        <f t="shared" ref="H39" si="9">SUM(H40:H46)</f>
        <v>0</v>
      </c>
      <c r="I39" s="24">
        <f t="shared" si="4"/>
        <v>0</v>
      </c>
      <c r="J39" s="9">
        <f t="shared" ref="J39" si="10">SUM(J40:J46)</f>
        <v>0</v>
      </c>
    </row>
    <row r="40" spans="1:10" s="7" customFormat="1" ht="30" x14ac:dyDescent="0.25">
      <c r="A40" s="3" t="s">
        <v>39</v>
      </c>
      <c r="B40" s="11">
        <f t="shared" si="0"/>
        <v>0</v>
      </c>
      <c r="C40" s="26">
        <v>0</v>
      </c>
      <c r="D40" s="50">
        <v>0</v>
      </c>
      <c r="E40" s="26">
        <v>0</v>
      </c>
      <c r="F40" s="26">
        <v>0</v>
      </c>
      <c r="G40" s="26">
        <v>0</v>
      </c>
      <c r="H40" s="26">
        <v>0</v>
      </c>
      <c r="I40" s="24">
        <f t="shared" si="4"/>
        <v>0</v>
      </c>
      <c r="J40" s="11">
        <v>0</v>
      </c>
    </row>
    <row r="41" spans="1:10" s="7" customFormat="1" ht="30" x14ac:dyDescent="0.25">
      <c r="A41" s="3" t="s">
        <v>40</v>
      </c>
      <c r="B41" s="11">
        <f t="shared" si="0"/>
        <v>0</v>
      </c>
      <c r="C41" s="26">
        <v>0</v>
      </c>
      <c r="D41" s="50">
        <v>0</v>
      </c>
      <c r="E41" s="26">
        <v>0</v>
      </c>
      <c r="F41" s="26">
        <v>0</v>
      </c>
      <c r="G41" s="26">
        <v>0</v>
      </c>
      <c r="H41" s="26">
        <v>0</v>
      </c>
      <c r="I41" s="24">
        <f t="shared" si="4"/>
        <v>0</v>
      </c>
      <c r="J41" s="11">
        <v>0</v>
      </c>
    </row>
    <row r="42" spans="1:10" s="7" customFormat="1" ht="30" x14ac:dyDescent="0.25">
      <c r="A42" s="3" t="s">
        <v>41</v>
      </c>
      <c r="B42" s="11">
        <f t="shared" si="0"/>
        <v>0</v>
      </c>
      <c r="C42" s="26">
        <v>0</v>
      </c>
      <c r="D42" s="50">
        <v>0</v>
      </c>
      <c r="E42" s="26">
        <v>0</v>
      </c>
      <c r="F42" s="26">
        <v>0</v>
      </c>
      <c r="G42" s="26">
        <v>0</v>
      </c>
      <c r="H42" s="26">
        <v>0</v>
      </c>
      <c r="I42" s="24">
        <f t="shared" si="4"/>
        <v>0</v>
      </c>
      <c r="J42" s="11">
        <v>0</v>
      </c>
    </row>
    <row r="43" spans="1:10" s="7" customFormat="1" ht="30" x14ac:dyDescent="0.25">
      <c r="A43" s="3" t="s">
        <v>42</v>
      </c>
      <c r="B43" s="11">
        <f t="shared" si="0"/>
        <v>0</v>
      </c>
      <c r="C43" s="26">
        <v>0</v>
      </c>
      <c r="D43" s="50">
        <v>0</v>
      </c>
      <c r="E43" s="26">
        <v>0</v>
      </c>
      <c r="F43" s="26">
        <v>0</v>
      </c>
      <c r="G43" s="26">
        <v>0</v>
      </c>
      <c r="H43" s="26">
        <v>0</v>
      </c>
      <c r="I43" s="24">
        <f t="shared" si="4"/>
        <v>0</v>
      </c>
      <c r="J43" s="11">
        <v>0</v>
      </c>
    </row>
    <row r="44" spans="1:10" s="7" customFormat="1" ht="30" x14ac:dyDescent="0.25">
      <c r="A44" s="3" t="s">
        <v>43</v>
      </c>
      <c r="B44" s="11">
        <f t="shared" ref="B44:B77" si="11">SUM(E44:J44)</f>
        <v>0</v>
      </c>
      <c r="C44" s="26">
        <v>0</v>
      </c>
      <c r="D44" s="50">
        <v>0</v>
      </c>
      <c r="E44" s="26">
        <v>0</v>
      </c>
      <c r="F44" s="26">
        <v>0</v>
      </c>
      <c r="G44" s="26">
        <v>0</v>
      </c>
      <c r="H44" s="26">
        <v>0</v>
      </c>
      <c r="I44" s="24">
        <f t="shared" si="4"/>
        <v>0</v>
      </c>
      <c r="J44" s="11">
        <v>0</v>
      </c>
    </row>
    <row r="45" spans="1:10" s="7" customFormat="1" ht="30" x14ac:dyDescent="0.25">
      <c r="A45" s="3" t="s">
        <v>44</v>
      </c>
      <c r="B45" s="11">
        <f t="shared" si="11"/>
        <v>0</v>
      </c>
      <c r="C45" s="26">
        <v>0</v>
      </c>
      <c r="D45" s="50">
        <v>0</v>
      </c>
      <c r="E45" s="26">
        <v>0</v>
      </c>
      <c r="F45" s="26">
        <v>0</v>
      </c>
      <c r="G45" s="26">
        <v>0</v>
      </c>
      <c r="H45" s="26">
        <v>0</v>
      </c>
      <c r="I45" s="24">
        <f t="shared" si="4"/>
        <v>0</v>
      </c>
      <c r="J45" s="11">
        <v>0</v>
      </c>
    </row>
    <row r="46" spans="1:10" s="7" customFormat="1" ht="30" x14ac:dyDescent="0.25">
      <c r="A46" s="3" t="s">
        <v>45</v>
      </c>
      <c r="B46" s="11">
        <f t="shared" si="11"/>
        <v>0</v>
      </c>
      <c r="C46" s="26">
        <v>0</v>
      </c>
      <c r="D46" s="50">
        <v>0</v>
      </c>
      <c r="E46" s="26">
        <v>0</v>
      </c>
      <c r="F46" s="26">
        <v>0</v>
      </c>
      <c r="G46" s="26">
        <v>0</v>
      </c>
      <c r="H46" s="26">
        <v>0</v>
      </c>
      <c r="I46" s="24">
        <f t="shared" si="4"/>
        <v>0</v>
      </c>
      <c r="J46" s="11">
        <v>0</v>
      </c>
    </row>
    <row r="47" spans="1:10" s="17" customFormat="1" x14ac:dyDescent="0.25">
      <c r="A47" s="2" t="s">
        <v>46</v>
      </c>
      <c r="B47" s="9">
        <f t="shared" si="11"/>
        <v>0</v>
      </c>
      <c r="C47" s="24">
        <f t="shared" ref="C47:E47" si="12">SUM(C48:C54)</f>
        <v>0</v>
      </c>
      <c r="D47" s="48">
        <f t="shared" si="12"/>
        <v>0</v>
      </c>
      <c r="E47" s="24">
        <f t="shared" si="12"/>
        <v>0</v>
      </c>
      <c r="F47" s="24">
        <f t="shared" ref="F47:G47" si="13">SUM(F48:F54)</f>
        <v>0</v>
      </c>
      <c r="G47" s="24">
        <f t="shared" si="13"/>
        <v>0</v>
      </c>
      <c r="H47" s="24">
        <f t="shared" ref="H47" si="14">SUM(H48:H54)</f>
        <v>0</v>
      </c>
      <c r="I47" s="24">
        <f t="shared" si="4"/>
        <v>0</v>
      </c>
      <c r="J47" s="9">
        <f t="shared" ref="J47" si="15">SUM(J48:J54)</f>
        <v>0</v>
      </c>
    </row>
    <row r="48" spans="1:10" s="7" customFormat="1" ht="30" x14ac:dyDescent="0.25">
      <c r="A48" s="3" t="s">
        <v>47</v>
      </c>
      <c r="B48" s="11">
        <f t="shared" si="11"/>
        <v>0</v>
      </c>
      <c r="C48" s="26">
        <v>0</v>
      </c>
      <c r="D48" s="50">
        <v>0</v>
      </c>
      <c r="E48" s="26">
        <v>0</v>
      </c>
      <c r="F48" s="26">
        <v>0</v>
      </c>
      <c r="G48" s="26">
        <v>0</v>
      </c>
      <c r="H48" s="26">
        <v>0</v>
      </c>
      <c r="I48" s="24">
        <f t="shared" si="4"/>
        <v>0</v>
      </c>
      <c r="J48" s="11">
        <v>0</v>
      </c>
    </row>
    <row r="49" spans="1:10" s="7" customFormat="1" ht="30" x14ac:dyDescent="0.25">
      <c r="A49" s="3" t="s">
        <v>48</v>
      </c>
      <c r="B49" s="11">
        <f t="shared" si="11"/>
        <v>0</v>
      </c>
      <c r="C49" s="26">
        <v>0</v>
      </c>
      <c r="D49" s="50">
        <v>0</v>
      </c>
      <c r="E49" s="26">
        <v>0</v>
      </c>
      <c r="F49" s="26">
        <v>0</v>
      </c>
      <c r="G49" s="26">
        <v>0</v>
      </c>
      <c r="H49" s="26">
        <v>0</v>
      </c>
      <c r="I49" s="24">
        <f t="shared" si="4"/>
        <v>0</v>
      </c>
      <c r="J49" s="11">
        <v>0</v>
      </c>
    </row>
    <row r="50" spans="1:10" s="7" customFormat="1" ht="30" x14ac:dyDescent="0.25">
      <c r="A50" s="3" t="s">
        <v>49</v>
      </c>
      <c r="B50" s="11">
        <f t="shared" si="11"/>
        <v>0</v>
      </c>
      <c r="C50" s="26">
        <v>0</v>
      </c>
      <c r="D50" s="50">
        <v>0</v>
      </c>
      <c r="E50" s="26">
        <v>0</v>
      </c>
      <c r="F50" s="26">
        <v>0</v>
      </c>
      <c r="G50" s="26">
        <v>0</v>
      </c>
      <c r="H50" s="26">
        <v>0</v>
      </c>
      <c r="I50" s="24">
        <f t="shared" si="4"/>
        <v>0</v>
      </c>
      <c r="J50" s="11">
        <v>0</v>
      </c>
    </row>
    <row r="51" spans="1:10" s="7" customFormat="1" ht="30" x14ac:dyDescent="0.25">
      <c r="A51" s="3" t="s">
        <v>50</v>
      </c>
      <c r="B51" s="11">
        <f t="shared" si="11"/>
        <v>0</v>
      </c>
      <c r="C51" s="26">
        <v>0</v>
      </c>
      <c r="D51" s="50">
        <v>0</v>
      </c>
      <c r="E51" s="26">
        <v>0</v>
      </c>
      <c r="F51" s="26">
        <v>0</v>
      </c>
      <c r="G51" s="26">
        <v>0</v>
      </c>
      <c r="H51" s="26">
        <v>0</v>
      </c>
      <c r="I51" s="24">
        <f t="shared" si="4"/>
        <v>0</v>
      </c>
      <c r="J51" s="11">
        <v>0</v>
      </c>
    </row>
    <row r="52" spans="1:10" s="7" customFormat="1" ht="30" x14ac:dyDescent="0.25">
      <c r="A52" s="3" t="s">
        <v>51</v>
      </c>
      <c r="B52" s="11">
        <f t="shared" si="11"/>
        <v>0</v>
      </c>
      <c r="C52" s="26">
        <v>0</v>
      </c>
      <c r="D52" s="50">
        <v>0</v>
      </c>
      <c r="E52" s="26">
        <v>0</v>
      </c>
      <c r="F52" s="26">
        <v>0</v>
      </c>
      <c r="G52" s="26">
        <v>0</v>
      </c>
      <c r="H52" s="26">
        <v>0</v>
      </c>
      <c r="I52" s="24">
        <f t="shared" si="4"/>
        <v>0</v>
      </c>
      <c r="J52" s="11">
        <v>0</v>
      </c>
    </row>
    <row r="53" spans="1:10" s="7" customFormat="1" ht="30" x14ac:dyDescent="0.25">
      <c r="A53" s="3" t="s">
        <v>52</v>
      </c>
      <c r="B53" s="11">
        <f t="shared" si="11"/>
        <v>0</v>
      </c>
      <c r="C53" s="26">
        <v>0</v>
      </c>
      <c r="D53" s="50">
        <v>0</v>
      </c>
      <c r="E53" s="26">
        <v>0</v>
      </c>
      <c r="F53" s="26">
        <v>0</v>
      </c>
      <c r="G53" s="26">
        <v>0</v>
      </c>
      <c r="H53" s="26">
        <v>0</v>
      </c>
      <c r="I53" s="24">
        <f t="shared" si="4"/>
        <v>0</v>
      </c>
      <c r="J53" s="11">
        <v>0</v>
      </c>
    </row>
    <row r="54" spans="1:10" s="7" customFormat="1" ht="30" x14ac:dyDescent="0.25">
      <c r="A54" s="3" t="s">
        <v>53</v>
      </c>
      <c r="B54" s="11">
        <f t="shared" si="11"/>
        <v>0</v>
      </c>
      <c r="C54" s="26">
        <v>0</v>
      </c>
      <c r="D54" s="50">
        <v>0</v>
      </c>
      <c r="E54" s="26">
        <v>0</v>
      </c>
      <c r="F54" s="26">
        <v>0</v>
      </c>
      <c r="G54" s="26">
        <v>0</v>
      </c>
      <c r="H54" s="26">
        <v>0</v>
      </c>
      <c r="I54" s="24">
        <f t="shared" si="4"/>
        <v>0</v>
      </c>
      <c r="J54" s="11">
        <v>0</v>
      </c>
    </row>
    <row r="55" spans="1:10" s="17" customFormat="1" ht="30" x14ac:dyDescent="0.25">
      <c r="A55" s="2" t="s">
        <v>54</v>
      </c>
      <c r="B55" s="9">
        <f t="shared" si="11"/>
        <v>0</v>
      </c>
      <c r="C55" s="24">
        <f t="shared" ref="C55:J55" si="16">SUM(C56:C64)</f>
        <v>830619</v>
      </c>
      <c r="D55" s="48">
        <f t="shared" si="16"/>
        <v>0</v>
      </c>
      <c r="E55" s="24">
        <f t="shared" si="16"/>
        <v>0</v>
      </c>
      <c r="F55" s="24">
        <f t="shared" ref="F55:G55" si="17">SUM(F56:F64)</f>
        <v>0</v>
      </c>
      <c r="G55" s="24">
        <f t="shared" si="17"/>
        <v>0</v>
      </c>
      <c r="H55" s="24">
        <f t="shared" ref="H55" si="18">SUM(H56:H64)</f>
        <v>0</v>
      </c>
      <c r="I55" s="24">
        <f t="shared" si="4"/>
        <v>0</v>
      </c>
      <c r="J55" s="9">
        <f t="shared" si="16"/>
        <v>0</v>
      </c>
    </row>
    <row r="56" spans="1:10" s="7" customFormat="1" x14ac:dyDescent="0.25">
      <c r="A56" s="3" t="s">
        <v>55</v>
      </c>
      <c r="B56" s="11">
        <f t="shared" si="11"/>
        <v>0</v>
      </c>
      <c r="C56" s="25">
        <v>830619</v>
      </c>
      <c r="D56" s="49">
        <v>0</v>
      </c>
      <c r="E56" s="26">
        <v>0</v>
      </c>
      <c r="F56" s="26">
        <v>0</v>
      </c>
      <c r="G56" s="26">
        <v>0</v>
      </c>
      <c r="H56" s="26">
        <v>0</v>
      </c>
      <c r="I56" s="24">
        <f t="shared" si="4"/>
        <v>0</v>
      </c>
      <c r="J56" s="11">
        <v>0</v>
      </c>
    </row>
    <row r="57" spans="1:10" s="7" customFormat="1" ht="30" x14ac:dyDescent="0.25">
      <c r="A57" s="3" t="s">
        <v>56</v>
      </c>
      <c r="B57" s="11">
        <f t="shared" si="11"/>
        <v>0</v>
      </c>
      <c r="C57" s="26">
        <v>0</v>
      </c>
      <c r="D57" s="50">
        <v>0</v>
      </c>
      <c r="E57" s="26">
        <v>0</v>
      </c>
      <c r="F57" s="26">
        <v>0</v>
      </c>
      <c r="G57" s="26">
        <v>0</v>
      </c>
      <c r="H57" s="26">
        <v>0</v>
      </c>
      <c r="I57" s="24">
        <f t="shared" si="4"/>
        <v>0</v>
      </c>
      <c r="J57" s="11">
        <v>0</v>
      </c>
    </row>
    <row r="58" spans="1:10" s="7" customFormat="1" ht="30" x14ac:dyDescent="0.25">
      <c r="A58" s="3" t="s">
        <v>57</v>
      </c>
      <c r="B58" s="11">
        <f t="shared" si="11"/>
        <v>0</v>
      </c>
      <c r="C58" s="26">
        <v>0</v>
      </c>
      <c r="D58" s="50">
        <v>0</v>
      </c>
      <c r="E58" s="26">
        <v>0</v>
      </c>
      <c r="F58" s="26">
        <v>0</v>
      </c>
      <c r="G58" s="26">
        <v>0</v>
      </c>
      <c r="H58" s="26">
        <v>0</v>
      </c>
      <c r="I58" s="24">
        <f t="shared" si="4"/>
        <v>0</v>
      </c>
      <c r="J58" s="11">
        <v>0</v>
      </c>
    </row>
    <row r="59" spans="1:10" s="7" customFormat="1" ht="30" x14ac:dyDescent="0.25">
      <c r="A59" s="3" t="s">
        <v>58</v>
      </c>
      <c r="B59" s="11">
        <f t="shared" si="11"/>
        <v>0</v>
      </c>
      <c r="C59" s="26">
        <v>0</v>
      </c>
      <c r="D59" s="49">
        <v>0</v>
      </c>
      <c r="E59" s="26">
        <v>0</v>
      </c>
      <c r="F59" s="26">
        <v>0</v>
      </c>
      <c r="G59" s="26">
        <v>0</v>
      </c>
      <c r="H59" s="26">
        <v>0</v>
      </c>
      <c r="I59" s="24">
        <f t="shared" si="4"/>
        <v>0</v>
      </c>
      <c r="J59" s="11">
        <v>0</v>
      </c>
    </row>
    <row r="60" spans="1:10" s="7" customFormat="1" ht="30" x14ac:dyDescent="0.25">
      <c r="A60" s="3" t="s">
        <v>59</v>
      </c>
      <c r="B60" s="11">
        <f t="shared" si="11"/>
        <v>0</v>
      </c>
      <c r="C60" s="25">
        <v>0</v>
      </c>
      <c r="D60" s="49">
        <v>0</v>
      </c>
      <c r="E60" s="26">
        <v>0</v>
      </c>
      <c r="F60" s="26">
        <v>0</v>
      </c>
      <c r="G60" s="26">
        <v>0</v>
      </c>
      <c r="H60" s="26">
        <v>0</v>
      </c>
      <c r="I60" s="24">
        <f t="shared" si="4"/>
        <v>0</v>
      </c>
      <c r="J60" s="11">
        <v>0</v>
      </c>
    </row>
    <row r="61" spans="1:10" s="7" customFormat="1" x14ac:dyDescent="0.25">
      <c r="A61" s="3" t="s">
        <v>60</v>
      </c>
      <c r="B61" s="11">
        <f t="shared" si="11"/>
        <v>0</v>
      </c>
      <c r="C61" s="26"/>
      <c r="D61" s="49">
        <v>0</v>
      </c>
      <c r="E61" s="26">
        <v>0</v>
      </c>
      <c r="F61" s="26">
        <v>0</v>
      </c>
      <c r="G61" s="26">
        <v>0</v>
      </c>
      <c r="H61" s="26">
        <v>0</v>
      </c>
      <c r="I61" s="24">
        <f t="shared" si="4"/>
        <v>0</v>
      </c>
      <c r="J61" s="11">
        <v>0</v>
      </c>
    </row>
    <row r="62" spans="1:10" s="7" customFormat="1" x14ac:dyDescent="0.25">
      <c r="A62" s="3" t="s">
        <v>61</v>
      </c>
      <c r="B62" s="11">
        <f t="shared" si="11"/>
        <v>0</v>
      </c>
      <c r="C62" s="26">
        <v>0</v>
      </c>
      <c r="D62" s="50">
        <v>0</v>
      </c>
      <c r="E62" s="26">
        <v>0</v>
      </c>
      <c r="F62" s="26">
        <v>0</v>
      </c>
      <c r="G62" s="26">
        <v>0</v>
      </c>
      <c r="H62" s="26">
        <v>0</v>
      </c>
      <c r="I62" s="24">
        <f t="shared" si="4"/>
        <v>0</v>
      </c>
      <c r="J62" s="11">
        <v>0</v>
      </c>
    </row>
    <row r="63" spans="1:10" s="7" customFormat="1" x14ac:dyDescent="0.25">
      <c r="A63" s="3" t="s">
        <v>62</v>
      </c>
      <c r="B63" s="11">
        <f t="shared" si="11"/>
        <v>0</v>
      </c>
      <c r="C63" s="26">
        <v>0</v>
      </c>
      <c r="D63" s="50">
        <v>0</v>
      </c>
      <c r="E63" s="26">
        <v>0</v>
      </c>
      <c r="F63" s="26">
        <v>0</v>
      </c>
      <c r="G63" s="26">
        <v>0</v>
      </c>
      <c r="H63" s="26">
        <v>0</v>
      </c>
      <c r="I63" s="24">
        <f t="shared" si="4"/>
        <v>0</v>
      </c>
      <c r="J63" s="11">
        <v>0</v>
      </c>
    </row>
    <row r="64" spans="1:10" s="7" customFormat="1" ht="30" x14ac:dyDescent="0.25">
      <c r="A64" s="3" t="s">
        <v>63</v>
      </c>
      <c r="B64" s="11">
        <f t="shared" si="11"/>
        <v>0</v>
      </c>
      <c r="C64" s="26">
        <v>0</v>
      </c>
      <c r="D64" s="50">
        <v>0</v>
      </c>
      <c r="E64" s="26">
        <v>0</v>
      </c>
      <c r="F64" s="26">
        <v>0</v>
      </c>
      <c r="G64" s="26">
        <v>0</v>
      </c>
      <c r="H64" s="26">
        <v>0</v>
      </c>
      <c r="I64" s="24">
        <f t="shared" si="4"/>
        <v>0</v>
      </c>
      <c r="J64" s="11">
        <v>0</v>
      </c>
    </row>
    <row r="65" spans="1:10" s="17" customFormat="1" x14ac:dyDescent="0.25">
      <c r="A65" s="2" t="s">
        <v>64</v>
      </c>
      <c r="B65" s="9">
        <f t="shared" si="11"/>
        <v>0</v>
      </c>
      <c r="C65" s="24">
        <f t="shared" ref="C65:E65" si="19">SUM(C66:C69)</f>
        <v>0</v>
      </c>
      <c r="D65" s="48">
        <f t="shared" si="19"/>
        <v>0</v>
      </c>
      <c r="E65" s="24">
        <f t="shared" si="19"/>
        <v>0</v>
      </c>
      <c r="F65" s="24">
        <f t="shared" ref="F65:G65" si="20">SUM(F66:F69)</f>
        <v>0</v>
      </c>
      <c r="G65" s="24">
        <f t="shared" si="20"/>
        <v>0</v>
      </c>
      <c r="H65" s="24">
        <f t="shared" ref="H65" si="21">SUM(H66:H69)</f>
        <v>0</v>
      </c>
      <c r="I65" s="24">
        <f t="shared" si="4"/>
        <v>0</v>
      </c>
      <c r="J65" s="9">
        <f t="shared" ref="J65" si="22">SUM(J66:J69)</f>
        <v>0</v>
      </c>
    </row>
    <row r="66" spans="1:10" s="7" customFormat="1" x14ac:dyDescent="0.25">
      <c r="A66" s="3" t="s">
        <v>65</v>
      </c>
      <c r="B66" s="11">
        <f t="shared" si="11"/>
        <v>0</v>
      </c>
      <c r="C66" s="26">
        <v>0</v>
      </c>
      <c r="D66" s="50">
        <v>0</v>
      </c>
      <c r="E66" s="26">
        <v>0</v>
      </c>
      <c r="F66" s="26">
        <v>0</v>
      </c>
      <c r="G66" s="26">
        <v>0</v>
      </c>
      <c r="H66" s="26">
        <v>0</v>
      </c>
      <c r="I66" s="24">
        <f t="shared" si="4"/>
        <v>0</v>
      </c>
      <c r="J66" s="11">
        <v>0</v>
      </c>
    </row>
    <row r="67" spans="1:10" s="7" customFormat="1" x14ac:dyDescent="0.25">
      <c r="A67" s="3" t="s">
        <v>66</v>
      </c>
      <c r="B67" s="11">
        <f t="shared" si="11"/>
        <v>0</v>
      </c>
      <c r="C67" s="26">
        <v>0</v>
      </c>
      <c r="D67" s="50">
        <v>0</v>
      </c>
      <c r="E67" s="26">
        <v>0</v>
      </c>
      <c r="F67" s="26">
        <v>0</v>
      </c>
      <c r="G67" s="26">
        <v>0</v>
      </c>
      <c r="H67" s="26">
        <v>0</v>
      </c>
      <c r="I67" s="24">
        <f t="shared" si="4"/>
        <v>0</v>
      </c>
      <c r="J67" s="11">
        <v>0</v>
      </c>
    </row>
    <row r="68" spans="1:10" s="7" customFormat="1" ht="28.5" customHeight="1" x14ac:dyDescent="0.25">
      <c r="A68" s="3" t="s">
        <v>67</v>
      </c>
      <c r="B68" s="11">
        <f t="shared" si="11"/>
        <v>0</v>
      </c>
      <c r="C68" s="26">
        <v>0</v>
      </c>
      <c r="D68" s="50">
        <v>0</v>
      </c>
      <c r="E68" s="26">
        <v>0</v>
      </c>
      <c r="F68" s="26">
        <v>0</v>
      </c>
      <c r="G68" s="26">
        <v>0</v>
      </c>
      <c r="H68" s="26">
        <v>0</v>
      </c>
      <c r="I68" s="24">
        <f t="shared" si="4"/>
        <v>0</v>
      </c>
      <c r="J68" s="11">
        <v>0</v>
      </c>
    </row>
    <row r="69" spans="1:10" s="7" customFormat="1" ht="37.5" customHeight="1" x14ac:dyDescent="0.25">
      <c r="A69" s="3" t="s">
        <v>68</v>
      </c>
      <c r="B69" s="11">
        <f t="shared" si="11"/>
        <v>0</v>
      </c>
      <c r="C69" s="26">
        <v>0</v>
      </c>
      <c r="D69" s="50">
        <v>0</v>
      </c>
      <c r="E69" s="26">
        <v>0</v>
      </c>
      <c r="F69" s="26">
        <v>0</v>
      </c>
      <c r="G69" s="26">
        <v>0</v>
      </c>
      <c r="H69" s="26">
        <v>0</v>
      </c>
      <c r="I69" s="24">
        <f t="shared" si="4"/>
        <v>0</v>
      </c>
      <c r="J69" s="11">
        <v>0</v>
      </c>
    </row>
    <row r="70" spans="1:10" s="17" customFormat="1" ht="30" x14ac:dyDescent="0.25">
      <c r="A70" s="2" t="s">
        <v>69</v>
      </c>
      <c r="B70" s="9">
        <f t="shared" si="11"/>
        <v>0</v>
      </c>
      <c r="C70" s="24">
        <f t="shared" ref="C70:E70" si="23">SUM(C71:C72)</f>
        <v>0</v>
      </c>
      <c r="D70" s="48">
        <f t="shared" si="23"/>
        <v>0</v>
      </c>
      <c r="E70" s="24">
        <f t="shared" si="23"/>
        <v>0</v>
      </c>
      <c r="F70" s="24">
        <f t="shared" ref="F70:G70" si="24">SUM(F71:F72)</f>
        <v>0</v>
      </c>
      <c r="G70" s="24">
        <f t="shared" si="24"/>
        <v>0</v>
      </c>
      <c r="H70" s="24">
        <f t="shared" ref="H70" si="25">SUM(H71:H72)</f>
        <v>0</v>
      </c>
      <c r="I70" s="24">
        <f t="shared" si="4"/>
        <v>0</v>
      </c>
      <c r="J70" s="9">
        <f t="shared" ref="J70" si="26">SUM(J71:J72)</f>
        <v>0</v>
      </c>
    </row>
    <row r="71" spans="1:10" s="7" customFormat="1" x14ac:dyDescent="0.25">
      <c r="A71" s="3" t="s">
        <v>70</v>
      </c>
      <c r="B71" s="11">
        <f t="shared" si="11"/>
        <v>0</v>
      </c>
      <c r="C71" s="26">
        <v>0</v>
      </c>
      <c r="D71" s="50">
        <v>0</v>
      </c>
      <c r="E71" s="26">
        <v>0</v>
      </c>
      <c r="F71" s="26">
        <v>0</v>
      </c>
      <c r="G71" s="26">
        <v>0</v>
      </c>
      <c r="H71" s="26">
        <v>0</v>
      </c>
      <c r="I71" s="24">
        <f t="shared" si="4"/>
        <v>0</v>
      </c>
      <c r="J71" s="11">
        <v>0</v>
      </c>
    </row>
    <row r="72" spans="1:10" s="7" customFormat="1" ht="30" x14ac:dyDescent="0.25">
      <c r="A72" s="3" t="s">
        <v>71</v>
      </c>
      <c r="B72" s="11">
        <f t="shared" si="11"/>
        <v>0</v>
      </c>
      <c r="C72" s="26">
        <v>0</v>
      </c>
      <c r="D72" s="50">
        <v>0</v>
      </c>
      <c r="E72" s="26">
        <v>0</v>
      </c>
      <c r="F72" s="26">
        <v>0</v>
      </c>
      <c r="G72" s="26">
        <v>0</v>
      </c>
      <c r="H72" s="26">
        <v>0</v>
      </c>
      <c r="I72" s="24">
        <f t="shared" si="4"/>
        <v>0</v>
      </c>
      <c r="J72" s="11">
        <v>0</v>
      </c>
    </row>
    <row r="73" spans="1:10" s="17" customFormat="1" x14ac:dyDescent="0.25">
      <c r="A73" s="2" t="s">
        <v>72</v>
      </c>
      <c r="B73" s="9">
        <f t="shared" si="11"/>
        <v>0</v>
      </c>
      <c r="C73" s="24">
        <f t="shared" ref="C73:E73" si="27">SUM(C74:C76)</f>
        <v>0</v>
      </c>
      <c r="D73" s="48">
        <f t="shared" si="27"/>
        <v>0</v>
      </c>
      <c r="E73" s="24">
        <f t="shared" si="27"/>
        <v>0</v>
      </c>
      <c r="F73" s="24">
        <f t="shared" ref="F73:G73" si="28">SUM(F74:F76)</f>
        <v>0</v>
      </c>
      <c r="G73" s="24">
        <f t="shared" si="28"/>
        <v>0</v>
      </c>
      <c r="H73" s="24">
        <f t="shared" ref="H73" si="29">SUM(H74:H76)</f>
        <v>0</v>
      </c>
      <c r="I73" s="24">
        <f t="shared" si="4"/>
        <v>0</v>
      </c>
      <c r="J73" s="9">
        <f t="shared" ref="J73" si="30">SUM(J74:J76)</f>
        <v>0</v>
      </c>
    </row>
    <row r="74" spans="1:10" s="7" customFormat="1" ht="30" x14ac:dyDescent="0.25">
      <c r="A74" s="3" t="s">
        <v>73</v>
      </c>
      <c r="B74" s="11">
        <f t="shared" si="11"/>
        <v>0</v>
      </c>
      <c r="C74" s="26">
        <v>0</v>
      </c>
      <c r="D74" s="50">
        <v>0</v>
      </c>
      <c r="E74" s="26">
        <v>0</v>
      </c>
      <c r="F74" s="26">
        <v>0</v>
      </c>
      <c r="G74" s="26">
        <v>0</v>
      </c>
      <c r="H74" s="26">
        <v>0</v>
      </c>
      <c r="I74" s="24">
        <f t="shared" si="4"/>
        <v>0</v>
      </c>
      <c r="J74" s="11">
        <v>0</v>
      </c>
    </row>
    <row r="75" spans="1:10" s="7" customFormat="1" ht="30" x14ac:dyDescent="0.25">
      <c r="A75" s="3" t="s">
        <v>74</v>
      </c>
      <c r="B75" s="11">
        <f t="shared" si="11"/>
        <v>0</v>
      </c>
      <c r="C75" s="26">
        <v>0</v>
      </c>
      <c r="D75" s="50">
        <v>0</v>
      </c>
      <c r="E75" s="26">
        <v>0</v>
      </c>
      <c r="F75" s="26">
        <v>0</v>
      </c>
      <c r="G75" s="26">
        <v>0</v>
      </c>
      <c r="H75" s="26">
        <v>0</v>
      </c>
      <c r="I75" s="24">
        <f t="shared" si="4"/>
        <v>0</v>
      </c>
      <c r="J75" s="11">
        <v>0</v>
      </c>
    </row>
    <row r="76" spans="1:10" s="7" customFormat="1" ht="30" x14ac:dyDescent="0.25">
      <c r="A76" s="3" t="s">
        <v>75</v>
      </c>
      <c r="B76" s="11">
        <f t="shared" si="11"/>
        <v>0</v>
      </c>
      <c r="C76" s="26">
        <v>0</v>
      </c>
      <c r="D76" s="50">
        <v>0</v>
      </c>
      <c r="E76" s="26">
        <v>0</v>
      </c>
      <c r="F76" s="26">
        <v>0</v>
      </c>
      <c r="G76" s="26">
        <v>0</v>
      </c>
      <c r="H76" s="26">
        <v>0</v>
      </c>
      <c r="I76" s="24">
        <f t="shared" si="4"/>
        <v>0</v>
      </c>
      <c r="J76" s="11">
        <v>0</v>
      </c>
    </row>
    <row r="77" spans="1:10" s="7" customFormat="1" x14ac:dyDescent="0.25">
      <c r="A77" s="4" t="s">
        <v>76</v>
      </c>
      <c r="B77" s="12">
        <f t="shared" si="11"/>
        <v>60348789.180000007</v>
      </c>
      <c r="C77" s="27">
        <f>C12</f>
        <v>125570500</v>
      </c>
      <c r="D77" s="51">
        <f t="shared" ref="D77" si="31">D12</f>
        <v>0</v>
      </c>
      <c r="E77" s="27">
        <f>E12</f>
        <v>6383090.5</v>
      </c>
      <c r="F77" s="27">
        <f>F12</f>
        <v>8128288.9800000004</v>
      </c>
      <c r="G77" s="27">
        <f>G12</f>
        <v>7785551.8700000001</v>
      </c>
      <c r="H77" s="27">
        <f>H12</f>
        <v>7877463.2400000002</v>
      </c>
      <c r="I77" s="27">
        <f t="shared" ref="I77:I90" si="32">SUM(E77:E77)+F77+G77+H77</f>
        <v>30174394.590000004</v>
      </c>
      <c r="J77" s="12">
        <f t="shared" ref="J77" si="33">J12</f>
        <v>0</v>
      </c>
    </row>
    <row r="78" spans="1:10" s="7" customFormat="1" hidden="1" x14ac:dyDescent="0.25">
      <c r="A78" s="3"/>
      <c r="B78" s="10"/>
      <c r="C78" s="34"/>
      <c r="D78" s="50"/>
      <c r="E78" s="11"/>
      <c r="F78" s="11"/>
      <c r="G78" s="11"/>
      <c r="H78" s="11"/>
      <c r="I78" s="38">
        <f t="shared" si="32"/>
        <v>0</v>
      </c>
      <c r="J78" s="10"/>
    </row>
    <row r="79" spans="1:10" s="7" customFormat="1" x14ac:dyDescent="0.25">
      <c r="A79" s="1" t="s">
        <v>77</v>
      </c>
      <c r="B79" s="8">
        <f t="shared" ref="B79:B88" si="34">SUM(E79:J79)</f>
        <v>0</v>
      </c>
      <c r="C79" s="35">
        <f t="shared" ref="C79:D79" si="35">C80+C83+C86</f>
        <v>0</v>
      </c>
      <c r="D79" s="47">
        <f t="shared" si="35"/>
        <v>0</v>
      </c>
      <c r="E79" s="8">
        <f>E80+E83+E86</f>
        <v>0</v>
      </c>
      <c r="F79" s="8">
        <f>F80+F83+F86</f>
        <v>0</v>
      </c>
      <c r="G79" s="8">
        <f>G80+G83+G86</f>
        <v>0</v>
      </c>
      <c r="H79" s="8">
        <f>H80+H83+H86</f>
        <v>0</v>
      </c>
      <c r="I79" s="35">
        <f t="shared" si="32"/>
        <v>0</v>
      </c>
      <c r="J79" s="8">
        <f t="shared" ref="J79" si="36">J80+J83+J86</f>
        <v>0</v>
      </c>
    </row>
    <row r="80" spans="1:10" s="17" customFormat="1" ht="24.75" customHeight="1" x14ac:dyDescent="0.25">
      <c r="A80" s="2" t="s">
        <v>78</v>
      </c>
      <c r="B80" s="9">
        <f t="shared" si="34"/>
        <v>0</v>
      </c>
      <c r="C80" s="36">
        <f t="shared" ref="C80:D80" si="37">SUM(C81:C82)</f>
        <v>0</v>
      </c>
      <c r="D80" s="48">
        <f t="shared" si="37"/>
        <v>0</v>
      </c>
      <c r="E80" s="9">
        <f>SUM(E81:E82)</f>
        <v>0</v>
      </c>
      <c r="F80" s="9">
        <f>SUM(F81:F82)</f>
        <v>0</v>
      </c>
      <c r="G80" s="9">
        <f>SUM(G81:G82)</f>
        <v>0</v>
      </c>
      <c r="H80" s="9">
        <f>SUM(H81:H82)</f>
        <v>0</v>
      </c>
      <c r="I80" s="36">
        <f t="shared" si="32"/>
        <v>0</v>
      </c>
      <c r="J80" s="9">
        <f t="shared" ref="J80" si="38">SUM(J81:J82)</f>
        <v>0</v>
      </c>
    </row>
    <row r="81" spans="1:10" s="7" customFormat="1" ht="21.75" customHeight="1" x14ac:dyDescent="0.25">
      <c r="A81" s="3" t="s">
        <v>79</v>
      </c>
      <c r="B81" s="11">
        <f t="shared" si="34"/>
        <v>0</v>
      </c>
      <c r="C81" s="34">
        <v>0</v>
      </c>
      <c r="D81" s="50">
        <v>0</v>
      </c>
      <c r="E81" s="11">
        <v>0</v>
      </c>
      <c r="F81" s="11">
        <v>0</v>
      </c>
      <c r="G81" s="11">
        <v>0</v>
      </c>
      <c r="H81" s="11">
        <v>0</v>
      </c>
      <c r="I81" s="34">
        <f t="shared" si="32"/>
        <v>0</v>
      </c>
      <c r="J81" s="11">
        <v>0</v>
      </c>
    </row>
    <row r="82" spans="1:10" s="7" customFormat="1" ht="30" x14ac:dyDescent="0.25">
      <c r="A82" s="3" t="s">
        <v>80</v>
      </c>
      <c r="B82" s="11">
        <f t="shared" si="34"/>
        <v>0</v>
      </c>
      <c r="C82" s="34">
        <v>0</v>
      </c>
      <c r="D82" s="50">
        <v>0</v>
      </c>
      <c r="E82" s="11">
        <v>0</v>
      </c>
      <c r="F82" s="11">
        <v>0</v>
      </c>
      <c r="G82" s="11">
        <v>0</v>
      </c>
      <c r="H82" s="11">
        <v>0</v>
      </c>
      <c r="I82" s="34">
        <f t="shared" si="32"/>
        <v>0</v>
      </c>
      <c r="J82" s="11">
        <v>0</v>
      </c>
    </row>
    <row r="83" spans="1:10" s="17" customFormat="1" x14ac:dyDescent="0.25">
      <c r="A83" s="2" t="s">
        <v>81</v>
      </c>
      <c r="B83" s="9">
        <f t="shared" si="34"/>
        <v>0</v>
      </c>
      <c r="C83" s="36">
        <f t="shared" ref="C83:D83" si="39">SUM(C84:C85)</f>
        <v>0</v>
      </c>
      <c r="D83" s="48">
        <f t="shared" si="39"/>
        <v>0</v>
      </c>
      <c r="E83" s="9">
        <f>SUM(E84:E85)</f>
        <v>0</v>
      </c>
      <c r="F83" s="9">
        <f>SUM(F84:F85)</f>
        <v>0</v>
      </c>
      <c r="G83" s="9">
        <f>SUM(G84:G85)</f>
        <v>0</v>
      </c>
      <c r="H83" s="9">
        <f>SUM(H84:H85)</f>
        <v>0</v>
      </c>
      <c r="I83" s="36">
        <f t="shared" si="32"/>
        <v>0</v>
      </c>
      <c r="J83" s="9">
        <f t="shared" ref="J83" si="40">SUM(J84:J85)</f>
        <v>0</v>
      </c>
    </row>
    <row r="84" spans="1:10" s="7" customFormat="1" ht="30" x14ac:dyDescent="0.25">
      <c r="A84" s="3" t="s">
        <v>82</v>
      </c>
      <c r="B84" s="11">
        <f t="shared" si="34"/>
        <v>0</v>
      </c>
      <c r="C84" s="34">
        <v>0</v>
      </c>
      <c r="D84" s="50">
        <v>0</v>
      </c>
      <c r="E84" s="11">
        <v>0</v>
      </c>
      <c r="F84" s="11">
        <v>0</v>
      </c>
      <c r="G84" s="11">
        <v>0</v>
      </c>
      <c r="H84" s="11">
        <v>0</v>
      </c>
      <c r="I84" s="34">
        <f t="shared" si="32"/>
        <v>0</v>
      </c>
      <c r="J84" s="11">
        <v>0</v>
      </c>
    </row>
    <row r="85" spans="1:10" s="7" customFormat="1" ht="30" x14ac:dyDescent="0.25">
      <c r="A85" s="3" t="s">
        <v>83</v>
      </c>
      <c r="B85" s="11">
        <f t="shared" si="34"/>
        <v>0</v>
      </c>
      <c r="C85" s="34">
        <v>0</v>
      </c>
      <c r="D85" s="50">
        <v>0</v>
      </c>
      <c r="E85" s="11">
        <v>0</v>
      </c>
      <c r="F85" s="11">
        <v>0</v>
      </c>
      <c r="G85" s="11">
        <v>0</v>
      </c>
      <c r="H85" s="11">
        <v>0</v>
      </c>
      <c r="I85" s="34">
        <f t="shared" si="32"/>
        <v>0</v>
      </c>
      <c r="J85" s="11">
        <v>0</v>
      </c>
    </row>
    <row r="86" spans="1:10" s="17" customFormat="1" ht="23.25" customHeight="1" x14ac:dyDescent="0.25">
      <c r="A86" s="2" t="s">
        <v>84</v>
      </c>
      <c r="B86" s="9">
        <f t="shared" si="34"/>
        <v>0</v>
      </c>
      <c r="C86" s="36">
        <f t="shared" ref="C86:D86" si="41">SUM(C87)</f>
        <v>0</v>
      </c>
      <c r="D86" s="48">
        <f t="shared" si="41"/>
        <v>0</v>
      </c>
      <c r="E86" s="9">
        <f>SUM(E87)</f>
        <v>0</v>
      </c>
      <c r="F86" s="9">
        <f>SUM(F87)</f>
        <v>0</v>
      </c>
      <c r="G86" s="9">
        <f>SUM(G87)</f>
        <v>0</v>
      </c>
      <c r="H86" s="9">
        <f>SUM(H87)</f>
        <v>0</v>
      </c>
      <c r="I86" s="36">
        <f t="shared" si="32"/>
        <v>0</v>
      </c>
      <c r="J86" s="9">
        <f t="shared" ref="J86" si="42">SUM(J87)</f>
        <v>0</v>
      </c>
    </row>
    <row r="87" spans="1:10" s="7" customFormat="1" ht="25.5" customHeight="1" x14ac:dyDescent="0.25">
      <c r="A87" s="3" t="s">
        <v>85</v>
      </c>
      <c r="B87" s="11">
        <f t="shared" si="34"/>
        <v>0</v>
      </c>
      <c r="C87" s="34">
        <v>0</v>
      </c>
      <c r="D87" s="50">
        <v>0</v>
      </c>
      <c r="E87" s="11">
        <v>0</v>
      </c>
      <c r="F87" s="11">
        <v>0</v>
      </c>
      <c r="G87" s="11">
        <v>0</v>
      </c>
      <c r="H87" s="11">
        <v>0</v>
      </c>
      <c r="I87" s="34">
        <f t="shared" si="32"/>
        <v>0</v>
      </c>
      <c r="J87" s="11">
        <v>0</v>
      </c>
    </row>
    <row r="88" spans="1:10" s="7" customFormat="1" x14ac:dyDescent="0.25">
      <c r="A88" s="4" t="s">
        <v>86</v>
      </c>
      <c r="B88" s="12">
        <f t="shared" si="34"/>
        <v>0</v>
      </c>
      <c r="C88" s="37">
        <f t="shared" ref="C88:D88" si="43">C79</f>
        <v>0</v>
      </c>
      <c r="D88" s="51">
        <f t="shared" si="43"/>
        <v>0</v>
      </c>
      <c r="E88" s="12">
        <f>E79</f>
        <v>0</v>
      </c>
      <c r="F88" s="12">
        <f>F79</f>
        <v>0</v>
      </c>
      <c r="G88" s="12">
        <f>G79</f>
        <v>0</v>
      </c>
      <c r="H88" s="12">
        <f>H79</f>
        <v>0</v>
      </c>
      <c r="I88" s="37">
        <f t="shared" si="32"/>
        <v>0</v>
      </c>
      <c r="J88" s="12">
        <f t="shared" ref="J88" si="44">J79</f>
        <v>0</v>
      </c>
    </row>
    <row r="89" spans="1:10" s="31" customFormat="1" ht="8.25" x14ac:dyDescent="0.25">
      <c r="B89" s="41"/>
      <c r="C89" s="42"/>
      <c r="D89" s="52"/>
      <c r="E89" s="41"/>
      <c r="F89" s="41"/>
      <c r="G89" s="41"/>
      <c r="H89" s="41"/>
      <c r="I89" s="43">
        <f t="shared" si="32"/>
        <v>0</v>
      </c>
      <c r="J89" s="41"/>
    </row>
    <row r="90" spans="1:10" s="7" customFormat="1" ht="31.5" x14ac:dyDescent="0.25">
      <c r="A90" s="5" t="s">
        <v>87</v>
      </c>
      <c r="B90" s="13">
        <f>SUM(E90:J90)</f>
        <v>60348789.180000007</v>
      </c>
      <c r="C90" s="39">
        <f>C77+C88</f>
        <v>125570500</v>
      </c>
      <c r="D90" s="53">
        <f t="shared" ref="D90" si="45">D77+D88</f>
        <v>0</v>
      </c>
      <c r="E90" s="14">
        <f>E77+E88</f>
        <v>6383090.5</v>
      </c>
      <c r="F90" s="14">
        <f>F77+F88</f>
        <v>8128288.9800000004</v>
      </c>
      <c r="G90" s="14">
        <f>G77+G88</f>
        <v>7785551.8700000001</v>
      </c>
      <c r="H90" s="14">
        <f>H77+H88</f>
        <v>7877463.2400000002</v>
      </c>
      <c r="I90" s="39">
        <f>SUM(E90:E90)+F90+G90+H90</f>
        <v>30174394.590000004</v>
      </c>
      <c r="J90" s="14">
        <f t="shared" ref="J90" si="46">J77+J88</f>
        <v>0</v>
      </c>
    </row>
    <row r="91" spans="1:10" x14ac:dyDescent="0.25">
      <c r="A91" t="s">
        <v>88</v>
      </c>
    </row>
    <row r="92" spans="1:10" x14ac:dyDescent="0.25">
      <c r="A92" t="s">
        <v>89</v>
      </c>
    </row>
    <row r="93" spans="1:10" x14ac:dyDescent="0.25">
      <c r="A93" t="s">
        <v>90</v>
      </c>
    </row>
    <row r="94" spans="1:10" x14ac:dyDescent="0.25">
      <c r="A94" t="s">
        <v>6</v>
      </c>
    </row>
    <row r="95" spans="1:10" x14ac:dyDescent="0.25">
      <c r="A95" t="s">
        <v>91</v>
      </c>
    </row>
    <row r="96" spans="1:10" x14ac:dyDescent="0.25">
      <c r="A96" t="s">
        <v>92</v>
      </c>
      <c r="I96" s="32"/>
    </row>
    <row r="97" spans="1:5" x14ac:dyDescent="0.25">
      <c r="A97" s="54"/>
      <c r="B97" s="54"/>
      <c r="C97" s="54"/>
      <c r="D97" s="54"/>
      <c r="E97" s="54"/>
    </row>
    <row r="98" spans="1:5" x14ac:dyDescent="0.25">
      <c r="B98"/>
      <c r="C98"/>
      <c r="D98"/>
    </row>
    <row r="99" spans="1:5" x14ac:dyDescent="0.25">
      <c r="B99"/>
      <c r="C99"/>
      <c r="D99"/>
    </row>
    <row r="100" spans="1:5" x14ac:dyDescent="0.25">
      <c r="B100"/>
      <c r="C100"/>
      <c r="D100"/>
    </row>
    <row r="101" spans="1:5" x14ac:dyDescent="0.25">
      <c r="B101"/>
      <c r="C101"/>
      <c r="D101"/>
    </row>
    <row r="102" spans="1:5" x14ac:dyDescent="0.25">
      <c r="B102"/>
      <c r="C102"/>
      <c r="D102"/>
    </row>
  </sheetData>
  <mergeCells count="7">
    <mergeCell ref="A97:E97"/>
    <mergeCell ref="A1:J1"/>
    <mergeCell ref="A8:J8"/>
    <mergeCell ref="A9:J9"/>
    <mergeCell ref="A10:I10"/>
    <mergeCell ref="A2:I5"/>
    <mergeCell ref="A7:I7"/>
  </mergeCells>
  <printOptions horizontalCentered="1"/>
  <pageMargins left="0.39370078740157483" right="0.39370078740157483" top="0.19685039370078741" bottom="0.19685039370078741" header="0" footer="0.31496062992125984"/>
  <pageSetup scale="67" fitToHeight="0" orientation="portrait" r:id="rId1"/>
  <rowBreaks count="2" manualBreakCount="2">
    <brk id="51" max="8" man="1"/>
    <brk id="71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557F612331E649B214B52FDC6A5D50" ma:contentTypeVersion="8" ma:contentTypeDescription="Crear nuevo documento." ma:contentTypeScope="" ma:versionID="cafc256a1433351f95541ff6766b5b73">
  <xsd:schema xmlns:xsd="http://www.w3.org/2001/XMLSchema" xmlns:xs="http://www.w3.org/2001/XMLSchema" xmlns:p="http://schemas.microsoft.com/office/2006/metadata/properties" xmlns:ns3="2d04cea9-71fa-4335-8898-8833239d8088" targetNamespace="http://schemas.microsoft.com/office/2006/metadata/properties" ma:root="true" ma:fieldsID="facd97e1d88f66677d26f3fb0fa62c06" ns3:_="">
    <xsd:import namespace="2d04cea9-71fa-4335-8898-8833239d80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4cea9-71fa-4335-8898-8833239d8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CF19B9-6B89-418B-BF05-063CDC6AF71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ED63BF9-F340-467C-81A4-476030EACC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04cea9-71fa-4335-8898-8833239d80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F227DD-2115-47F1-A22F-B490238096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(2025-04)</vt:lpstr>
      <vt:lpstr>'Plantilla Ejecución (2025-04)'!Área_de_impresión</vt:lpstr>
      <vt:lpstr>'Plantilla Ejecución (2025-04)'!Títulos_a_imprimir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Corina Rodríguez</cp:lastModifiedBy>
  <cp:revision/>
  <cp:lastPrinted>2025-05-13T13:03:36Z</cp:lastPrinted>
  <dcterms:created xsi:type="dcterms:W3CDTF">2018-04-17T18:57:16Z</dcterms:created>
  <dcterms:modified xsi:type="dcterms:W3CDTF">2025-05-13T13:03:55Z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0x0101003B557F612331E649B214B52FDC6A5D50</vt:lpwstr>
  </property>
</Properties>
</file>